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<sst xmlns="http://schemas.openxmlformats.org/spreadsheetml/2006/main" count="416" uniqueCount="157">
  <si>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</si>
  <si>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</si>
  <si>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</si>
  <si>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</si>
  <si>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</si>
  <si>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</si>
  <si>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</si>
  <si>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</si>
  <si>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</si>
  <si>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</si>
  <si>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</si>
  <si>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</si>
  <si>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</si>
  <si>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</si>
  <si>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</si>
  <si>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</si>
  <si>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</si>
  <si>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</si>
  <si>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</si>
  <si>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</si>
  <si>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</si>
  <si>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</si>
  <si>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</si>
  <si>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</si>
  <si>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</si>
  <si>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</si>
  <si>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</si>
  <si>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</si>
  <si>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</si>
  <si>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</si>
  <si>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</si>
  <si>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</si>
  <si>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</si>
  <si>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</si>
  <si>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</si>
  <si>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</si>
  <si>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</si>
  <si>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</si>
  <si>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</si>
  <si>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</si>
  <si>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</si>
  <si>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</si>
  <si>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</si>
  <si>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</si>
  <si>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</si>
  <si>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</si>
  <si>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</si>
  <si>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</si>
  <si>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</si>
  <si>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</si>
  <si>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</si>
  <si>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</si>
  <si>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</si>
  <si>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</si>
  <si>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</si>
  <si>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</si>
  <si>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</si>
  <si>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</si>
  <si>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</si>
  <si>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</si>
  <si>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</si>
  <si>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</si>
  <si>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</si>
  <si>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</si>
  <si>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</si>
  <si>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</si>
  <si>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</si>
  <si>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</si>
  <si>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</si>
  <si>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</si>
  <si>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</si>
  <si>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</si>
  <si>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</si>
  <si>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</si>
  <si>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</si>
  <si>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</si>
  <si>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</si>
  <si>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</si>
  <si>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</si>
  <si>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</si>
  <si>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</si>
  <si>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</si>
  <si>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</si>
  <si>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</si>
  <si>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</si>
  <si>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</si>
  <si>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</si>
  <si>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</si>
  <si>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</si>
  <si>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</si>
  <si>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</si>
  <si>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</si>
  <si>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</si>
  <si>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</si>
  <si>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</si>
  <si>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</si>
  <si>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</si>
  <si>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</si>
  <si>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</si>
  <si>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</si>
  <si>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</si>
  <si>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</si>
  <si>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</si>
  <si>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</si>
  <si>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</si>
  <si>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</si>
  <si>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</si>
  <si>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</si>
  <si>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</si>
  <si>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</si>
  <si>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</si>
  <si>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</si>
  <si>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</si>
  <si>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</si>
  <si>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</si>
  <si>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</si>
  <si>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</si>
  <si>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</si>
  <si>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</si>
  <si>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</si>
  <si>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</si>
  <si>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</si>
  <si>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</si>
  <si>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</si>
  <si>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</si>
  <si>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</si>
  <si>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</si>
  <si>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</si>
  <si>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</si>
  <si>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</si>
  <si>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</si>
  <si>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</si>
  <si>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</si>
  <si>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</si>
  <si>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</si>
  <si>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</si>
  <si>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</si>
  <si>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</si>
  <si>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</si>
  <si>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</si>
  <si>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</si>
  <si>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</si>
  <si>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BETA</t>
  </si>
  <si>
    <t>Marka</t>
  </si>
  <si>
    <t>Zmiana
r/r</t>
  </si>
  <si>
    <t>2018
Udział %</t>
  </si>
  <si>
    <t>2017
Udział %</t>
  </si>
  <si>
    <t>BLINKEE</t>
  </si>
  <si>
    <t>LONGJIA</t>
  </si>
  <si>
    <t>others</t>
  </si>
  <si>
    <t>KEEWAY</t>
  </si>
  <si>
    <t>VESPA</t>
  </si>
  <si>
    <t>FIRST REGISTRATIONS of NEW* MC, TOP 10 BRANDS JUNUARY-NOVEMBER 2018</t>
  </si>
  <si>
    <t>FIRST REGISTRATIONS MP, TOP 10 BRANDS JUNUARY-NOVEMBER 2018</t>
  </si>
  <si>
    <t>NOVEMBER</t>
  </si>
  <si>
    <t>January - November</t>
  </si>
  <si>
    <t>GAS GAS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</si>
</sst>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sz val="5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174" fontId="0" fillId="0" borderId="21" xfId="69" applyNumberFormat="1" applyFill="1" applyBorder="1" applyAlignment="1">
      <alignment/>
    </xf>
    <xf numFmtId="174" fontId="7" fillId="0" borderId="21" xfId="69" applyNumberFormat="1" applyFont="1" applyFill="1" applyBorder="1" applyAlignment="1">
      <alignment wrapText="1"/>
    </xf>
    <xf numFmtId="168" fontId="7" fillId="0" borderId="21" xfId="99" applyNumberFormat="1" applyFont="1" applyFill="1" applyBorder="1" applyAlignment="1">
      <alignment horizontal="right" wrapText="1"/>
    </xf>
    <xf numFmtId="0" fontId="28" fillId="0" borderId="30" xfId="90" applyFont="1" applyFill="1" applyBorder="1" applyAlignment="1">
      <alignment horizontal="center" vertical="center"/>
      <protection/>
    </xf>
    <xf numFmtId="0" fontId="28" fillId="0" borderId="19" xfId="90" applyNumberFormat="1" applyFont="1" applyFill="1" applyBorder="1" applyAlignment="1">
      <alignment vertical="center"/>
      <protection/>
    </xf>
    <xf numFmtId="3" fontId="28" fillId="0" borderId="30" xfId="90" applyNumberFormat="1" applyFont="1" applyFill="1" applyBorder="1" applyAlignment="1">
      <alignment vertical="center"/>
      <protection/>
    </xf>
    <xf numFmtId="10" fontId="28" fillId="0" borderId="28" xfId="99" applyNumberFormat="1" applyFont="1" applyFill="1" applyBorder="1" applyAlignment="1">
      <alignment vertical="center"/>
    </xf>
    <xf numFmtId="10" fontId="28" fillId="0" borderId="29" xfId="99" applyNumberFormat="1" applyFont="1" applyFill="1" applyBorder="1" applyAlignment="1">
      <alignment vertical="center"/>
    </xf>
    <xf numFmtId="168" fontId="28" fillId="0" borderId="19" xfId="99" applyNumberFormat="1" applyFont="1" applyFill="1" applyBorder="1" applyAlignment="1">
      <alignment vertical="center"/>
    </xf>
    <xf numFmtId="0" fontId="54" fillId="0" borderId="21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9"/>
          <c:w val="0.824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53029490"/>
        <c:axId val="22004131"/>
      </c:barChart>
      <c:catAx>
        <c:axId val="5302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04131"/>
        <c:crosses val="autoZero"/>
        <c:auto val="1"/>
        <c:lblOffset val="100"/>
        <c:tickLblSkip val="1"/>
        <c:noMultiLvlLbl val="0"/>
      </c:catAx>
      <c:valAx>
        <c:axId val="22004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9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36229486"/>
        <c:axId val="3198783"/>
      </c:barChart>
      <c:catAx>
        <c:axId val="3622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8783"/>
        <c:crosses val="autoZero"/>
        <c:auto val="1"/>
        <c:lblOffset val="100"/>
        <c:tickLblSkip val="1"/>
        <c:noMultiLvlLbl val="0"/>
      </c:catAx>
      <c:valAx>
        <c:axId val="3198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16256232"/>
        <c:axId val="37518505"/>
      </c:barChart>
      <c:catAx>
        <c:axId val="16256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8505"/>
        <c:crossesAt val="0"/>
        <c:auto val="1"/>
        <c:lblOffset val="100"/>
        <c:tickLblSkip val="1"/>
        <c:noMultiLvlLbl val="0"/>
      </c:catAx>
      <c:valAx>
        <c:axId val="3751850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56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775"/>
          <c:w val="0.732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50812610"/>
        <c:axId val="26028403"/>
      </c:barChart>
      <c:catAx>
        <c:axId val="5081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8403"/>
        <c:crosses val="autoZero"/>
        <c:auto val="1"/>
        <c:lblOffset val="100"/>
        <c:tickLblSkip val="1"/>
        <c:noMultiLvlLbl val="0"/>
      </c:catAx>
      <c:valAx>
        <c:axId val="260284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2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675"/>
          <c:w val="0.73775"/>
          <c:h val="0.7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34826492"/>
        <c:axId val="12550045"/>
      </c:barChart>
      <c:catAx>
        <c:axId val="348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0045"/>
        <c:crosses val="autoZero"/>
        <c:auto val="1"/>
        <c:lblOffset val="100"/>
        <c:tickLblSkip val="1"/>
        <c:noMultiLvlLbl val="0"/>
      </c:catAx>
      <c:valAx>
        <c:axId val="125500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6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 2018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43212182"/>
        <c:axId val="20678951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43212182"/>
        <c:axId val="20678951"/>
      </c:lineChart>
      <c:catAx>
        <c:axId val="4321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8951"/>
        <c:crosses val="autoZero"/>
        <c:auto val="1"/>
        <c:lblOffset val="100"/>
        <c:tickLblSkip val="1"/>
        <c:noMultiLvlLbl val="0"/>
      </c:catAx>
      <c:valAx>
        <c:axId val="20678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2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28487312"/>
        <c:axId val="52342801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28487312"/>
        <c:axId val="52342801"/>
      </c:lineChart>
      <c:catAx>
        <c:axId val="2848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2801"/>
        <c:crosses val="autoZero"/>
        <c:auto val="1"/>
        <c:lblOffset val="100"/>
        <c:tickLblSkip val="1"/>
        <c:noMultiLvlLbl val="0"/>
      </c:catAx>
      <c:valAx>
        <c:axId val="52342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87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4"/>
          <c:w val="0.79925"/>
          <c:h val="0.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12210604"/>
        <c:axId val="13001933"/>
      </c:barChart>
      <c:catAx>
        <c:axId val="12210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01933"/>
        <c:crosses val="autoZero"/>
        <c:auto val="1"/>
        <c:lblOffset val="100"/>
        <c:tickLblSkip val="1"/>
        <c:noMultiLvlLbl val="0"/>
      </c:catAx>
      <c:valAx>
        <c:axId val="1300193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0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 2018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775"/>
          <c:w val="0.73225"/>
          <c:h val="0.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16321350"/>
        <c:axId val="43314007"/>
      </c:barChart>
      <c:catAx>
        <c:axId val="16321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14007"/>
        <c:crosses val="autoZero"/>
        <c:auto val="1"/>
        <c:lblOffset val="100"/>
        <c:tickLblSkip val="1"/>
        <c:noMultiLvlLbl val="0"/>
      </c:catAx>
      <c:valAx>
        <c:axId val="43314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21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675"/>
          <c:w val="0.752"/>
          <c:h val="0.7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29741376"/>
        <c:axId val="29736769"/>
      </c:barChart>
      <c:catAx>
        <c:axId val="29741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6769"/>
        <c:crosses val="autoZero"/>
        <c:auto val="1"/>
        <c:lblOffset val="100"/>
        <c:tickLblSkip val="1"/>
        <c:noMultiLvlLbl val="0"/>
      </c:catAx>
      <c:valAx>
        <c:axId val="297367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413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 2018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29326746"/>
        <c:axId val="59943563"/>
      </c:barChart>
      <c:catAx>
        <c:axId val="29326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3563"/>
        <c:crosses val="autoZero"/>
        <c:auto val="1"/>
        <c:lblOffset val="100"/>
        <c:tickLblSkip val="1"/>
        <c:noMultiLvlLbl val="0"/>
      </c:catAx>
      <c:valAx>
        <c:axId val="59943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6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2017 - 2018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33376852"/>
        <c:axId val="17749813"/>
      </c:barChart>
      <c:catAx>
        <c:axId val="3337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49813"/>
        <c:crossesAt val="0"/>
        <c:auto val="1"/>
        <c:lblOffset val="100"/>
        <c:tickLblSkip val="1"/>
        <c:noMultiLvlLbl val="0"/>
      </c:catAx>
      <c:valAx>
        <c:axId val="1774981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76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4" t="s">
        <v>99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0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8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0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89"/>
      <c r="D10" s="10"/>
    </row>
    <row r="11" spans="2:4" ht="12.75">
      <c r="B11" s="190" t="s">
        <v>111</v>
      </c>
      <c r="C11" s="65" t="s">
        <v>112</v>
      </c>
      <c r="D11" s="10"/>
    </row>
    <row r="12" ht="12.75">
      <c r="B12" s="189"/>
    </row>
    <row r="13" spans="2:17" ht="12.75">
      <c r="B13" s="190" t="s">
        <v>103</v>
      </c>
      <c r="C13" s="64" t="s">
        <v>152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89"/>
    </row>
    <row r="15" spans="2:4" ht="12.75">
      <c r="B15" s="190" t="s">
        <v>113</v>
      </c>
      <c r="C15" s="65" t="s">
        <v>114</v>
      </c>
      <c r="D15" s="12"/>
    </row>
    <row r="16" ht="12.75">
      <c r="B16" s="189"/>
    </row>
    <row r="17" spans="2:3" ht="12.75">
      <c r="B17" s="191" t="s">
        <v>104</v>
      </c>
      <c r="C17" s="64" t="s">
        <v>153</v>
      </c>
    </row>
    <row r="18" ht="12.75">
      <c r="B18" s="189"/>
    </row>
    <row r="19" spans="2:3" ht="12.75">
      <c r="B19" s="191" t="s">
        <v>115</v>
      </c>
      <c r="C19" s="64" t="s">
        <v>116</v>
      </c>
    </row>
    <row r="20" ht="12.75">
      <c r="B20" s="189"/>
    </row>
    <row r="21" spans="2:3" ht="12.75">
      <c r="B21" s="191" t="s">
        <v>105</v>
      </c>
      <c r="C21" s="64" t="s">
        <v>106</v>
      </c>
    </row>
    <row r="22" ht="12.75">
      <c r="B22" s="189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117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>
        <v>7617</v>
      </c>
      <c r="J3" s="3">
        <v>5051</v>
      </c>
      <c r="K3" s="3">
        <v>4180</v>
      </c>
      <c r="L3" s="3">
        <v>2761</v>
      </c>
      <c r="M3" s="7"/>
      <c r="N3" s="4">
        <v>73077</v>
      </c>
      <c r="O3" s="192">
        <v>0.7470940039871186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>
        <v>3445</v>
      </c>
      <c r="H4" s="50">
        <v>3527</v>
      </c>
      <c r="I4" s="50">
        <v>3510</v>
      </c>
      <c r="J4" s="50">
        <v>2067</v>
      </c>
      <c r="K4" s="50">
        <v>1544</v>
      </c>
      <c r="L4" s="50">
        <v>1019</v>
      </c>
      <c r="M4" s="51"/>
      <c r="N4" s="4">
        <v>24738</v>
      </c>
      <c r="O4" s="192">
        <v>0.25290599601288144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>
        <v>12858</v>
      </c>
      <c r="H5" s="106">
        <v>11890</v>
      </c>
      <c r="I5" s="106">
        <v>11127</v>
      </c>
      <c r="J5" s="106">
        <v>7118</v>
      </c>
      <c r="K5" s="106">
        <v>5724</v>
      </c>
      <c r="L5" s="106">
        <v>3780</v>
      </c>
      <c r="M5" s="106"/>
      <c r="N5" s="9">
        <v>97815</v>
      </c>
      <c r="O5" s="192">
        <v>1</v>
      </c>
      <c r="T5" s="114" t="s">
        <v>90</v>
      </c>
      <c r="U5" s="178">
        <v>2878</v>
      </c>
      <c r="V5" s="178">
        <v>4668</v>
      </c>
      <c r="W5" s="179">
        <v>12947</v>
      </c>
      <c r="X5" s="179">
        <v>12761</v>
      </c>
      <c r="Y5" s="180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1">
        <v>109393</v>
      </c>
    </row>
    <row r="6" spans="1:34" s="5" customFormat="1" ht="15.75" customHeight="1">
      <c r="A6" s="72" t="s">
        <v>120</v>
      </c>
      <c r="B6" s="193">
        <v>-0.6771816955484071</v>
      </c>
      <c r="C6" s="193">
        <v>0.23593699774991972</v>
      </c>
      <c r="D6" s="193">
        <v>1.2205461638491548</v>
      </c>
      <c r="E6" s="193">
        <v>0.835792925743734</v>
      </c>
      <c r="F6" s="193">
        <v>-0.09723108332270003</v>
      </c>
      <c r="G6" s="193">
        <v>-0.09130742049469964</v>
      </c>
      <c r="H6" s="193">
        <v>-0.07528386996422465</v>
      </c>
      <c r="I6" s="193">
        <v>-0.06417157275021024</v>
      </c>
      <c r="J6" s="193">
        <v>-0.3602947784667925</v>
      </c>
      <c r="K6" s="193">
        <v>-0.19584152851924697</v>
      </c>
      <c r="L6" s="193">
        <v>-0.339622641509434</v>
      </c>
      <c r="M6" s="193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4">
        <v>0.080958999305073</v>
      </c>
      <c r="C7" s="194">
        <v>-0.17630676949443014</v>
      </c>
      <c r="D7" s="194">
        <v>-0.34054221055070677</v>
      </c>
      <c r="E7" s="194">
        <v>0.2282736462659667</v>
      </c>
      <c r="F7" s="194">
        <v>0.04970326409495551</v>
      </c>
      <c r="G7" s="194">
        <v>-0.05815997656021099</v>
      </c>
      <c r="H7" s="194">
        <v>-0.03810371329180484</v>
      </c>
      <c r="I7" s="194">
        <v>0.004513857542655986</v>
      </c>
      <c r="J7" s="194">
        <v>0.010218563724098795</v>
      </c>
      <c r="K7" s="194">
        <v>0.1110248447204969</v>
      </c>
      <c r="L7" s="194">
        <v>0.012319228709159136</v>
      </c>
      <c r="M7" s="194"/>
      <c r="N7" s="194">
        <v>-0.019457476242030536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7" t="s">
        <v>6</v>
      </c>
      <c r="B9" s="229" t="s">
        <v>154</v>
      </c>
      <c r="C9" s="230"/>
      <c r="D9" s="231" t="s">
        <v>36</v>
      </c>
      <c r="E9" s="233" t="s">
        <v>23</v>
      </c>
      <c r="F9" s="234"/>
      <c r="G9" s="231" t="s">
        <v>36</v>
      </c>
    </row>
    <row r="10" spans="1:34" s="5" customFormat="1" ht="26.25" customHeight="1">
      <c r="A10" s="228"/>
      <c r="B10" s="47">
        <v>2018</v>
      </c>
      <c r="C10" s="47">
        <v>2017</v>
      </c>
      <c r="D10" s="232"/>
      <c r="E10" s="47">
        <f>B10</f>
        <v>2018</v>
      </c>
      <c r="F10" s="47">
        <f>C10</f>
        <v>2017</v>
      </c>
      <c r="G10" s="232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2761</v>
      </c>
      <c r="C11" s="108">
        <v>2282</v>
      </c>
      <c r="D11" s="195">
        <v>0.2099035933391762</v>
      </c>
      <c r="E11" s="108">
        <v>73077</v>
      </c>
      <c r="F11" s="18">
        <v>68179</v>
      </c>
      <c r="G11" s="195">
        <v>0.07184030273251296</v>
      </c>
      <c r="H11" s="18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1019</v>
      </c>
      <c r="C12" s="108">
        <v>1452</v>
      </c>
      <c r="D12" s="195">
        <v>-0.29820936639118456</v>
      </c>
      <c r="E12" s="108">
        <v>24738</v>
      </c>
      <c r="F12" s="18">
        <v>31577</v>
      </c>
      <c r="G12" s="195">
        <v>-0.21658168920416754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3780</v>
      </c>
      <c r="C13" s="108">
        <v>3734</v>
      </c>
      <c r="D13" s="195">
        <v>0.012319228709159136</v>
      </c>
      <c r="E13" s="108">
        <v>97815</v>
      </c>
      <c r="F13" s="108">
        <v>99756</v>
      </c>
      <c r="G13" s="195">
        <v>-0.019457476242030536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122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>
        <v>1452</v>
      </c>
      <c r="J3" s="3">
        <v>1040</v>
      </c>
      <c r="K3" s="3">
        <v>841</v>
      </c>
      <c r="L3" s="3">
        <v>555</v>
      </c>
      <c r="M3" s="7"/>
      <c r="N3" s="4">
        <v>13849</v>
      </c>
      <c r="O3" s="192">
        <v>0.46476273575407745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>
        <v>2273</v>
      </c>
      <c r="H4" s="50">
        <v>2327</v>
      </c>
      <c r="I4" s="50">
        <v>2281</v>
      </c>
      <c r="J4" s="50">
        <v>1321</v>
      </c>
      <c r="K4" s="50">
        <v>965</v>
      </c>
      <c r="L4" s="50">
        <v>643</v>
      </c>
      <c r="M4" s="51"/>
      <c r="N4" s="4">
        <v>15949</v>
      </c>
      <c r="O4" s="192">
        <v>0.5352372642459226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>
        <v>4259</v>
      </c>
      <c r="H5" s="106">
        <v>3956</v>
      </c>
      <c r="I5" s="106">
        <v>3733</v>
      </c>
      <c r="J5" s="106">
        <v>2361</v>
      </c>
      <c r="K5" s="106">
        <v>1806</v>
      </c>
      <c r="L5" s="106">
        <v>1198</v>
      </c>
      <c r="M5" s="106"/>
      <c r="N5" s="9">
        <v>29798</v>
      </c>
      <c r="O5" s="192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3">
        <v>-0.9198645598194131</v>
      </c>
      <c r="C6" s="193">
        <v>0.39749608763693267</v>
      </c>
      <c r="D6" s="193">
        <v>1.4714445688689808</v>
      </c>
      <c r="E6" s="193">
        <v>1.0194834617127322</v>
      </c>
      <c r="F6" s="193">
        <v>-0.03769351581781466</v>
      </c>
      <c r="G6" s="193">
        <v>-0.006994637444625806</v>
      </c>
      <c r="H6" s="193">
        <v>-0.07114346090631607</v>
      </c>
      <c r="I6" s="193">
        <v>-0.05637007077856415</v>
      </c>
      <c r="J6" s="193">
        <v>-0.3675328154299491</v>
      </c>
      <c r="K6" s="193">
        <v>-0.2350698856416773</v>
      </c>
      <c r="L6" s="193">
        <v>-0.3366555924695459</v>
      </c>
      <c r="M6" s="193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4">
        <v>-0.2787810383747178</v>
      </c>
      <c r="C7" s="194">
        <v>-0.41519318925998694</v>
      </c>
      <c r="D7" s="194">
        <v>-0.4775094696969697</v>
      </c>
      <c r="E7" s="194">
        <v>-0.03549015364639685</v>
      </c>
      <c r="F7" s="194">
        <v>-0.15337544413738646</v>
      </c>
      <c r="G7" s="194">
        <v>-0.18519227090109047</v>
      </c>
      <c r="H7" s="194">
        <v>-0.18533772652388802</v>
      </c>
      <c r="I7" s="194">
        <v>-0.09743713733075432</v>
      </c>
      <c r="J7" s="194">
        <v>-0.1501079913606912</v>
      </c>
      <c r="K7" s="194">
        <v>-0.018478260869565166</v>
      </c>
      <c r="L7" s="194">
        <v>-0.21903520208604954</v>
      </c>
      <c r="M7" s="194"/>
      <c r="N7" s="194">
        <v>-0.1879547622291865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7" t="s">
        <v>6</v>
      </c>
      <c r="B9" s="229" t="str">
        <f>'R_PTW 2018vs2017'!B9:C9</f>
        <v>NOVEMBER</v>
      </c>
      <c r="C9" s="230"/>
      <c r="D9" s="231" t="s">
        <v>36</v>
      </c>
      <c r="E9" s="233" t="s">
        <v>23</v>
      </c>
      <c r="F9" s="234"/>
      <c r="G9" s="231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8"/>
      <c r="B10" s="47">
        <f>'R_PTW 2018vs2017'!B10</f>
        <v>2018</v>
      </c>
      <c r="C10" s="47">
        <f>'R_PTW 2018vs2017'!C10</f>
        <v>2017</v>
      </c>
      <c r="D10" s="232"/>
      <c r="E10" s="47">
        <f>'R_PTW 2018vs2017'!E10</f>
        <v>2018</v>
      </c>
      <c r="F10" s="47">
        <f>'R_PTW 2018vs2017'!F10</f>
        <v>2017</v>
      </c>
      <c r="G10" s="232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555</v>
      </c>
      <c r="C11" s="108">
        <v>394</v>
      </c>
      <c r="D11" s="195">
        <v>0.40862944162436543</v>
      </c>
      <c r="E11" s="108">
        <v>13849</v>
      </c>
      <c r="F11" s="18">
        <v>13802</v>
      </c>
      <c r="G11" s="195">
        <v>0.0034053035791914432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643</v>
      </c>
      <c r="C12" s="108">
        <v>1140</v>
      </c>
      <c r="D12" s="195">
        <v>-0.4359649122807018</v>
      </c>
      <c r="E12" s="108">
        <v>15949</v>
      </c>
      <c r="F12" s="18">
        <v>22893</v>
      </c>
      <c r="G12" s="195">
        <v>-0.30332416022364916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1198</v>
      </c>
      <c r="C13" s="108">
        <v>1534</v>
      </c>
      <c r="D13" s="195">
        <v>-0.21903520208604954</v>
      </c>
      <c r="E13" s="108">
        <v>29798</v>
      </c>
      <c r="F13" s="108">
        <v>36695</v>
      </c>
      <c r="G13" s="195">
        <v>-0.1879547622291865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>
        <v>1986</v>
      </c>
      <c r="H9" s="106">
        <v>1629</v>
      </c>
      <c r="I9" s="106">
        <v>1452</v>
      </c>
      <c r="J9" s="106">
        <v>1040</v>
      </c>
      <c r="K9" s="106">
        <v>841</v>
      </c>
      <c r="L9" s="106">
        <v>555</v>
      </c>
      <c r="M9" s="106"/>
      <c r="N9" s="92">
        <v>13849</v>
      </c>
      <c r="O9" s="93"/>
    </row>
    <row r="10" spans="1:14" ht="12.75">
      <c r="A10" s="182" t="s">
        <v>125</v>
      </c>
      <c r="B10" s="196">
        <v>-0.06940874035989719</v>
      </c>
      <c r="C10" s="196">
        <v>-0.2893258426966292</v>
      </c>
      <c r="D10" s="196">
        <v>-0.3331518780620577</v>
      </c>
      <c r="E10" s="196">
        <v>0.09440389294403895</v>
      </c>
      <c r="F10" s="196">
        <v>-0.0044709388971684305</v>
      </c>
      <c r="G10" s="196">
        <v>0.015856777493606034</v>
      </c>
      <c r="H10" s="196">
        <v>0.016853932584269593</v>
      </c>
      <c r="I10" s="196">
        <v>0.07795100222717144</v>
      </c>
      <c r="J10" s="196">
        <v>0.21922626025791314</v>
      </c>
      <c r="K10" s="196">
        <v>0.3038759689922481</v>
      </c>
      <c r="L10" s="196">
        <v>0.40862944162436543</v>
      </c>
      <c r="M10" s="196"/>
      <c r="N10" s="196">
        <v>0.0034053035791914432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3"/>
      <c r="K11" s="203"/>
      <c r="L11" s="203"/>
      <c r="M11" s="203"/>
      <c r="N11" s="204"/>
    </row>
    <row r="12" spans="1:14" ht="24" customHeight="1">
      <c r="A12" s="237" t="s">
        <v>6</v>
      </c>
      <c r="B12" s="229" t="str">
        <f>'R_PTW NEW 2018vs2017'!B9:C9</f>
        <v>NOVEMBER</v>
      </c>
      <c r="C12" s="230"/>
      <c r="D12" s="231" t="s">
        <v>36</v>
      </c>
      <c r="E12" s="233" t="s">
        <v>23</v>
      </c>
      <c r="F12" s="234"/>
      <c r="G12" s="231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8"/>
      <c r="B13" s="47">
        <f>'R_PTW NEW 2018vs2017'!B10</f>
        <v>2018</v>
      </c>
      <c r="C13" s="47">
        <f>'R_PTW NEW 2018vs2017'!C10</f>
        <v>2017</v>
      </c>
      <c r="D13" s="232"/>
      <c r="E13" s="47">
        <f>'R_PTW NEW 2018vs2017'!E10</f>
        <v>2018</v>
      </c>
      <c r="F13" s="47">
        <f>'R_PTW NEW 2018vs2017'!F10</f>
        <v>2017</v>
      </c>
      <c r="G13" s="232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555</v>
      </c>
      <c r="C14" s="109">
        <v>394</v>
      </c>
      <c r="D14" s="197">
        <v>0.40862944162436543</v>
      </c>
      <c r="E14" s="109">
        <v>13849</v>
      </c>
      <c r="F14" s="110">
        <v>13802</v>
      </c>
      <c r="G14" s="197">
        <v>0.0034053035791914432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214"/>
      <c r="C15" s="215"/>
      <c r="D15" s="216"/>
      <c r="E15" s="204"/>
      <c r="F15" s="204"/>
      <c r="G15" s="20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53" t="s">
        <v>126</v>
      </c>
      <c r="C2" s="253"/>
      <c r="D2" s="253"/>
      <c r="E2" s="253"/>
      <c r="F2" s="253"/>
      <c r="G2" s="253"/>
      <c r="H2" s="253"/>
      <c r="I2" s="116"/>
      <c r="J2" s="253" t="s">
        <v>127</v>
      </c>
      <c r="K2" s="253"/>
      <c r="L2" s="253"/>
      <c r="M2" s="253"/>
      <c r="N2" s="253"/>
      <c r="O2" s="253"/>
      <c r="P2" s="253"/>
      <c r="R2" s="253" t="s">
        <v>129</v>
      </c>
      <c r="S2" s="253"/>
      <c r="T2" s="253"/>
      <c r="U2" s="253"/>
      <c r="V2" s="253"/>
      <c r="W2" s="253"/>
      <c r="X2" s="253"/>
    </row>
    <row r="3" spans="2:24" ht="15" customHeight="1">
      <c r="B3" s="254" t="s">
        <v>58</v>
      </c>
      <c r="C3" s="256" t="s">
        <v>59</v>
      </c>
      <c r="D3" s="242" t="s">
        <v>155</v>
      </c>
      <c r="E3" s="243"/>
      <c r="F3" s="243"/>
      <c r="G3" s="243"/>
      <c r="H3" s="244"/>
      <c r="I3" s="118"/>
      <c r="J3" s="260" t="s">
        <v>60</v>
      </c>
      <c r="K3" s="263" t="s">
        <v>143</v>
      </c>
      <c r="L3" s="242" t="str">
        <f>D3</f>
        <v>January - November</v>
      </c>
      <c r="M3" s="243"/>
      <c r="N3" s="243"/>
      <c r="O3" s="243"/>
      <c r="P3" s="244"/>
      <c r="R3" s="254" t="s">
        <v>49</v>
      </c>
      <c r="S3" s="256" t="s">
        <v>59</v>
      </c>
      <c r="T3" s="242" t="str">
        <f>L3</f>
        <v>January - November</v>
      </c>
      <c r="U3" s="243"/>
      <c r="V3" s="243"/>
      <c r="W3" s="243"/>
      <c r="X3" s="244"/>
    </row>
    <row r="4" spans="2:24" ht="15" customHeight="1">
      <c r="B4" s="255"/>
      <c r="C4" s="257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61"/>
      <c r="K4" s="264"/>
      <c r="L4" s="250">
        <v>2018</v>
      </c>
      <c r="M4" s="258">
        <v>2017</v>
      </c>
      <c r="N4" s="252" t="s">
        <v>144</v>
      </c>
      <c r="O4" s="252" t="s">
        <v>145</v>
      </c>
      <c r="P4" s="252" t="s">
        <v>146</v>
      </c>
      <c r="R4" s="266"/>
      <c r="S4" s="267"/>
      <c r="T4" s="250">
        <f>L4</f>
        <v>2018</v>
      </c>
      <c r="U4" s="258">
        <f>F4</f>
        <v>2017</v>
      </c>
      <c r="V4" s="252" t="s">
        <v>63</v>
      </c>
      <c r="W4" s="252" t="s">
        <v>128</v>
      </c>
      <c r="X4" s="252" t="s">
        <v>91</v>
      </c>
    </row>
    <row r="5" spans="2:24" ht="12.75">
      <c r="B5" s="124">
        <v>1</v>
      </c>
      <c r="C5" s="125" t="s">
        <v>26</v>
      </c>
      <c r="D5" s="167">
        <v>1794</v>
      </c>
      <c r="E5" s="168">
        <v>0.129540038991985</v>
      </c>
      <c r="F5" s="287">
        <v>1441</v>
      </c>
      <c r="G5" s="288">
        <v>0.10440515867265614</v>
      </c>
      <c r="H5" s="201">
        <v>0.2449687716863289</v>
      </c>
      <c r="I5" s="128"/>
      <c r="J5" s="262"/>
      <c r="K5" s="265"/>
      <c r="L5" s="251"/>
      <c r="M5" s="259"/>
      <c r="N5" s="251"/>
      <c r="O5" s="251"/>
      <c r="P5" s="251"/>
      <c r="R5" s="255"/>
      <c r="S5" s="268"/>
      <c r="T5" s="251"/>
      <c r="U5" s="259"/>
      <c r="V5" s="251"/>
      <c r="W5" s="251"/>
      <c r="X5" s="251"/>
    </row>
    <row r="6" spans="2:24" ht="15">
      <c r="B6" s="131">
        <v>2</v>
      </c>
      <c r="C6" s="132" t="s">
        <v>27</v>
      </c>
      <c r="D6" s="169">
        <v>1604</v>
      </c>
      <c r="E6" s="170">
        <v>0.11582063686908801</v>
      </c>
      <c r="F6" s="171">
        <v>1436</v>
      </c>
      <c r="G6" s="172">
        <v>0.10404289233444429</v>
      </c>
      <c r="H6" s="202">
        <v>0.11699164345403901</v>
      </c>
      <c r="I6" s="128"/>
      <c r="J6" s="129" t="s">
        <v>64</v>
      </c>
      <c r="K6" s="130" t="s">
        <v>28</v>
      </c>
      <c r="L6" s="223">
        <v>1265</v>
      </c>
      <c r="M6" s="183">
        <v>1208</v>
      </c>
      <c r="N6" s="85">
        <v>0.04718543046357615</v>
      </c>
      <c r="O6" s="127"/>
      <c r="P6" s="127"/>
      <c r="R6" s="129" t="s">
        <v>50</v>
      </c>
      <c r="S6" s="130" t="s">
        <v>26</v>
      </c>
      <c r="T6" s="223">
        <v>652</v>
      </c>
      <c r="U6" s="183">
        <v>439</v>
      </c>
      <c r="V6" s="85">
        <v>0.4851936218678816</v>
      </c>
      <c r="W6" s="127"/>
      <c r="X6" s="127"/>
    </row>
    <row r="7" spans="2:24" ht="15">
      <c r="B7" s="131">
        <v>3</v>
      </c>
      <c r="C7" s="132" t="s">
        <v>0</v>
      </c>
      <c r="D7" s="169">
        <v>1420</v>
      </c>
      <c r="E7" s="170">
        <v>0.10253447902375623</v>
      </c>
      <c r="F7" s="171">
        <v>1391</v>
      </c>
      <c r="G7" s="172">
        <v>0.10078249529053761</v>
      </c>
      <c r="H7" s="202">
        <v>0.02084831056793668</v>
      </c>
      <c r="I7" s="128"/>
      <c r="J7" s="135"/>
      <c r="K7" s="136" t="s">
        <v>48</v>
      </c>
      <c r="L7" s="184">
        <v>1080</v>
      </c>
      <c r="M7" s="185">
        <v>2295</v>
      </c>
      <c r="N7" s="86">
        <v>-0.5294117647058824</v>
      </c>
      <c r="O7" s="134"/>
      <c r="P7" s="134"/>
      <c r="R7" s="135"/>
      <c r="S7" s="136" t="s">
        <v>27</v>
      </c>
      <c r="T7" s="184">
        <v>572</v>
      </c>
      <c r="U7" s="185">
        <v>485</v>
      </c>
      <c r="V7" s="86">
        <v>0.1793814432989691</v>
      </c>
      <c r="W7" s="134"/>
      <c r="X7" s="134"/>
    </row>
    <row r="8" spans="2:24" ht="15">
      <c r="B8" s="131">
        <v>4</v>
      </c>
      <c r="C8" s="132" t="s">
        <v>28</v>
      </c>
      <c r="D8" s="169">
        <v>1265</v>
      </c>
      <c r="E8" s="170">
        <v>0.09134233518665608</v>
      </c>
      <c r="F8" s="171">
        <v>1209</v>
      </c>
      <c r="G8" s="172">
        <v>0.08759600057962615</v>
      </c>
      <c r="H8" s="202">
        <v>0.04631927212572373</v>
      </c>
      <c r="I8" s="128"/>
      <c r="J8" s="135"/>
      <c r="K8" s="136" t="s">
        <v>27</v>
      </c>
      <c r="L8" s="184">
        <v>728</v>
      </c>
      <c r="M8" s="185">
        <v>641</v>
      </c>
      <c r="N8" s="86">
        <v>0.13572542901716078</v>
      </c>
      <c r="O8" s="134"/>
      <c r="P8" s="134"/>
      <c r="R8" s="135"/>
      <c r="S8" s="136" t="s">
        <v>151</v>
      </c>
      <c r="T8" s="184">
        <v>300</v>
      </c>
      <c r="U8" s="185">
        <v>243</v>
      </c>
      <c r="V8" s="86">
        <v>0.23456790123456783</v>
      </c>
      <c r="W8" s="134"/>
      <c r="X8" s="134"/>
    </row>
    <row r="9" spans="2:24" ht="12.75">
      <c r="B9" s="131">
        <v>5</v>
      </c>
      <c r="C9" s="132" t="s">
        <v>48</v>
      </c>
      <c r="D9" s="169">
        <v>1113</v>
      </c>
      <c r="E9" s="170">
        <v>0.0803668134883385</v>
      </c>
      <c r="F9" s="171">
        <v>2339</v>
      </c>
      <c r="G9" s="172">
        <v>0.169468193015505</v>
      </c>
      <c r="H9" s="202">
        <v>-0.5241556220607098</v>
      </c>
      <c r="I9" s="128"/>
      <c r="J9" s="129"/>
      <c r="K9" s="129" t="s">
        <v>149</v>
      </c>
      <c r="L9" s="137">
        <v>3627</v>
      </c>
      <c r="M9" s="137">
        <v>3369</v>
      </c>
      <c r="N9" s="87">
        <v>0.07658058771148712</v>
      </c>
      <c r="O9" s="198"/>
      <c r="P9" s="198"/>
      <c r="R9" s="129"/>
      <c r="S9" s="129" t="s">
        <v>149</v>
      </c>
      <c r="T9" s="137">
        <v>1372</v>
      </c>
      <c r="U9" s="137">
        <v>1585</v>
      </c>
      <c r="V9" s="87">
        <v>-0.134384858044164</v>
      </c>
      <c r="W9" s="198"/>
      <c r="X9" s="198"/>
    </row>
    <row r="10" spans="2:24" ht="12.75">
      <c r="B10" s="131">
        <v>6</v>
      </c>
      <c r="C10" s="132" t="s">
        <v>33</v>
      </c>
      <c r="D10" s="169">
        <v>737</v>
      </c>
      <c r="E10" s="170">
        <v>0.05321683876092136</v>
      </c>
      <c r="F10" s="171">
        <v>536</v>
      </c>
      <c r="G10" s="172">
        <v>0.038834951456310676</v>
      </c>
      <c r="H10" s="202">
        <v>0.375</v>
      </c>
      <c r="I10" s="128"/>
      <c r="J10" s="138" t="s">
        <v>70</v>
      </c>
      <c r="K10" s="139"/>
      <c r="L10" s="140">
        <v>6700</v>
      </c>
      <c r="M10" s="140">
        <v>7513</v>
      </c>
      <c r="N10" s="142">
        <v>-0.10821243178490614</v>
      </c>
      <c r="O10" s="164">
        <v>0.48378944328110335</v>
      </c>
      <c r="P10" s="164">
        <v>0.5443413997971308</v>
      </c>
      <c r="R10" s="138" t="s">
        <v>79</v>
      </c>
      <c r="S10" s="139"/>
      <c r="T10" s="140">
        <v>2896</v>
      </c>
      <c r="U10" s="140">
        <v>2752</v>
      </c>
      <c r="V10" s="142">
        <v>0.05232558139534893</v>
      </c>
      <c r="W10" s="164">
        <v>0.20911257130478736</v>
      </c>
      <c r="X10" s="164">
        <v>0.19939139255180408</v>
      </c>
    </row>
    <row r="11" spans="2:24" ht="15">
      <c r="B11" s="131">
        <v>7</v>
      </c>
      <c r="C11" s="132" t="s">
        <v>32</v>
      </c>
      <c r="D11" s="169">
        <v>639</v>
      </c>
      <c r="E11" s="170">
        <v>0.0461405155606903</v>
      </c>
      <c r="F11" s="171">
        <v>623</v>
      </c>
      <c r="G11" s="172">
        <v>0.045138385741196926</v>
      </c>
      <c r="H11" s="202">
        <v>0.025682182985553803</v>
      </c>
      <c r="I11" s="128"/>
      <c r="J11" s="129" t="s">
        <v>65</v>
      </c>
      <c r="K11" s="130" t="s">
        <v>27</v>
      </c>
      <c r="L11" s="223">
        <v>86</v>
      </c>
      <c r="M11" s="183">
        <v>93</v>
      </c>
      <c r="N11" s="85">
        <v>-0.07526881720430112</v>
      </c>
      <c r="O11" s="127"/>
      <c r="P11" s="127"/>
      <c r="R11" s="129" t="s">
        <v>51</v>
      </c>
      <c r="S11" s="136" t="s">
        <v>28</v>
      </c>
      <c r="T11" s="223">
        <v>558</v>
      </c>
      <c r="U11" s="183">
        <v>306</v>
      </c>
      <c r="V11" s="85">
        <v>0.8235294117647058</v>
      </c>
      <c r="W11" s="127"/>
      <c r="X11" s="127"/>
    </row>
    <row r="12" spans="2:24" ht="15">
      <c r="B12" s="131">
        <v>8</v>
      </c>
      <c r="C12" s="132" t="s">
        <v>29</v>
      </c>
      <c r="D12" s="169">
        <v>610</v>
      </c>
      <c r="E12" s="170">
        <v>0.044046501552458664</v>
      </c>
      <c r="F12" s="171">
        <v>519</v>
      </c>
      <c r="G12" s="172">
        <v>0.03760324590639038</v>
      </c>
      <c r="H12" s="202">
        <v>0.17533718689788058</v>
      </c>
      <c r="I12" s="128"/>
      <c r="J12" s="135"/>
      <c r="K12" s="136" t="s">
        <v>33</v>
      </c>
      <c r="L12" s="184">
        <v>84</v>
      </c>
      <c r="M12" s="185">
        <v>57</v>
      </c>
      <c r="N12" s="86">
        <v>0.4736842105263157</v>
      </c>
      <c r="O12" s="134"/>
      <c r="P12" s="134"/>
      <c r="R12" s="135"/>
      <c r="S12" s="136" t="s">
        <v>32</v>
      </c>
      <c r="T12" s="184">
        <v>239</v>
      </c>
      <c r="U12" s="185">
        <v>246</v>
      </c>
      <c r="V12" s="86">
        <v>-0.028455284552845517</v>
      </c>
      <c r="W12" s="134"/>
      <c r="X12" s="134"/>
    </row>
    <row r="13" spans="2:24" ht="15">
      <c r="B13" s="131">
        <v>9</v>
      </c>
      <c r="C13" s="132" t="s">
        <v>89</v>
      </c>
      <c r="D13" s="169">
        <v>545</v>
      </c>
      <c r="E13" s="170">
        <v>0.03935302187883602</v>
      </c>
      <c r="F13" s="171">
        <v>210</v>
      </c>
      <c r="G13" s="172">
        <v>0.01521518620489784</v>
      </c>
      <c r="H13" s="202">
        <v>1.5952380952380953</v>
      </c>
      <c r="I13" s="128"/>
      <c r="J13" s="135"/>
      <c r="K13" s="136" t="s">
        <v>88</v>
      </c>
      <c r="L13" s="184">
        <v>38</v>
      </c>
      <c r="M13" s="185">
        <v>24</v>
      </c>
      <c r="N13" s="86">
        <v>0.5833333333333333</v>
      </c>
      <c r="O13" s="134"/>
      <c r="P13" s="134"/>
      <c r="R13" s="135"/>
      <c r="S13" s="136" t="s">
        <v>48</v>
      </c>
      <c r="T13" s="184">
        <v>187</v>
      </c>
      <c r="U13" s="185">
        <v>377</v>
      </c>
      <c r="V13" s="86">
        <v>-0.5039787798408488</v>
      </c>
      <c r="W13" s="134"/>
      <c r="X13" s="134"/>
    </row>
    <row r="14" spans="2:24" ht="12.75">
      <c r="B14" s="131">
        <v>10</v>
      </c>
      <c r="C14" s="132" t="s">
        <v>31</v>
      </c>
      <c r="D14" s="169">
        <v>511</v>
      </c>
      <c r="E14" s="170">
        <v>0.036897970972633407</v>
      </c>
      <c r="F14" s="171">
        <v>607</v>
      </c>
      <c r="G14" s="172">
        <v>0.043979133458919</v>
      </c>
      <c r="H14" s="202">
        <v>-0.15815485996705103</v>
      </c>
      <c r="I14" s="128"/>
      <c r="J14" s="143"/>
      <c r="K14" s="129" t="s">
        <v>149</v>
      </c>
      <c r="L14" s="137">
        <v>80</v>
      </c>
      <c r="M14" s="137">
        <v>140</v>
      </c>
      <c r="N14" s="87">
        <v>-0.4285714285714286</v>
      </c>
      <c r="O14" s="198"/>
      <c r="P14" s="198"/>
      <c r="R14" s="143"/>
      <c r="S14" s="129" t="s">
        <v>149</v>
      </c>
      <c r="T14" s="137">
        <v>323</v>
      </c>
      <c r="U14" s="137">
        <v>451</v>
      </c>
      <c r="V14" s="87">
        <v>-0.2838137472283814</v>
      </c>
      <c r="W14" s="198"/>
      <c r="X14" s="198"/>
    </row>
    <row r="15" spans="2:24" ht="12.75">
      <c r="B15" s="245" t="s">
        <v>77</v>
      </c>
      <c r="C15" s="246"/>
      <c r="D15" s="144">
        <v>10238</v>
      </c>
      <c r="E15" s="145">
        <v>0.7392591522853635</v>
      </c>
      <c r="F15" s="144">
        <v>10311</v>
      </c>
      <c r="G15" s="145">
        <v>0.7470656426604839</v>
      </c>
      <c r="H15" s="147">
        <v>-0.007079817670449073</v>
      </c>
      <c r="I15" s="128"/>
      <c r="J15" s="138" t="s">
        <v>71</v>
      </c>
      <c r="K15" s="139"/>
      <c r="L15" s="140">
        <v>288</v>
      </c>
      <c r="M15" s="140">
        <v>314</v>
      </c>
      <c r="N15" s="142">
        <v>-0.08280254777070062</v>
      </c>
      <c r="O15" s="164">
        <v>0.020795725323128025</v>
      </c>
      <c r="P15" s="164">
        <v>0.02275032603970439</v>
      </c>
      <c r="R15" s="138" t="s">
        <v>80</v>
      </c>
      <c r="S15" s="139"/>
      <c r="T15" s="140">
        <v>1307</v>
      </c>
      <c r="U15" s="140">
        <v>1380</v>
      </c>
      <c r="V15" s="142">
        <v>-0.05289855072463767</v>
      </c>
      <c r="W15" s="164">
        <v>0.09437504512961224</v>
      </c>
      <c r="X15" s="164">
        <v>0.09998550934647153</v>
      </c>
    </row>
    <row r="16" spans="2:24" ht="15">
      <c r="B16" s="247" t="s">
        <v>78</v>
      </c>
      <c r="C16" s="247"/>
      <c r="D16" s="148">
        <v>3611</v>
      </c>
      <c r="E16" s="145">
        <v>0.26074084771463646</v>
      </c>
      <c r="F16" s="148">
        <v>3491</v>
      </c>
      <c r="G16" s="145">
        <v>0.252934357339516</v>
      </c>
      <c r="H16" s="149">
        <v>0.03437410484101977</v>
      </c>
      <c r="I16" s="128"/>
      <c r="J16" s="129" t="s">
        <v>66</v>
      </c>
      <c r="K16" s="130" t="s">
        <v>33</v>
      </c>
      <c r="L16" s="223">
        <v>312</v>
      </c>
      <c r="M16" s="183">
        <v>206</v>
      </c>
      <c r="N16" s="85">
        <v>0.5145631067961165</v>
      </c>
      <c r="O16" s="127"/>
      <c r="P16" s="127"/>
      <c r="R16" s="129" t="s">
        <v>52</v>
      </c>
      <c r="S16" s="130" t="s">
        <v>26</v>
      </c>
      <c r="T16" s="223">
        <v>723</v>
      </c>
      <c r="U16" s="183">
        <v>707</v>
      </c>
      <c r="V16" s="85">
        <v>0.022630834512022524</v>
      </c>
      <c r="W16" s="127"/>
      <c r="X16" s="127"/>
    </row>
    <row r="17" spans="2:24" ht="15">
      <c r="B17" s="248" t="s">
        <v>76</v>
      </c>
      <c r="C17" s="248"/>
      <c r="D17" s="210">
        <v>13849</v>
      </c>
      <c r="E17" s="165">
        <v>1</v>
      </c>
      <c r="F17" s="210">
        <v>13802</v>
      </c>
      <c r="G17" s="166">
        <v>1.0000000000000004</v>
      </c>
      <c r="H17" s="205">
        <v>0.0034053035791914432</v>
      </c>
      <c r="I17" s="128"/>
      <c r="J17" s="135"/>
      <c r="K17" s="136" t="s">
        <v>26</v>
      </c>
      <c r="L17" s="184">
        <v>196</v>
      </c>
      <c r="M17" s="185">
        <v>119</v>
      </c>
      <c r="N17" s="86">
        <v>0.6470588235294117</v>
      </c>
      <c r="O17" s="134"/>
      <c r="P17" s="134"/>
      <c r="R17" s="135"/>
      <c r="S17" s="136" t="s">
        <v>48</v>
      </c>
      <c r="T17" s="184">
        <v>664</v>
      </c>
      <c r="U17" s="185">
        <v>1666</v>
      </c>
      <c r="V17" s="86">
        <v>-0.6014405762304922</v>
      </c>
      <c r="W17" s="134"/>
      <c r="X17" s="134"/>
    </row>
    <row r="18" spans="2:24" ht="15">
      <c r="B18" s="249" t="s">
        <v>101</v>
      </c>
      <c r="C18" s="249"/>
      <c r="D18" s="249"/>
      <c r="E18" s="249"/>
      <c r="F18" s="249"/>
      <c r="G18" s="249"/>
      <c r="H18" s="249"/>
      <c r="I18" s="128"/>
      <c r="J18" s="135"/>
      <c r="K18" s="136" t="s">
        <v>27</v>
      </c>
      <c r="L18" s="184">
        <v>191</v>
      </c>
      <c r="M18" s="185">
        <v>123</v>
      </c>
      <c r="N18" s="86">
        <v>0.5528455284552845</v>
      </c>
      <c r="O18" s="134"/>
      <c r="P18" s="134"/>
      <c r="R18" s="135"/>
      <c r="S18" s="136" t="s">
        <v>28</v>
      </c>
      <c r="T18" s="184">
        <v>567</v>
      </c>
      <c r="U18" s="185">
        <v>803</v>
      </c>
      <c r="V18" s="86">
        <v>-0.2938978829389788</v>
      </c>
      <c r="W18" s="134"/>
      <c r="X18" s="134"/>
    </row>
    <row r="19" spans="2:24" ht="12.75" customHeight="1">
      <c r="B19" s="239" t="s">
        <v>45</v>
      </c>
      <c r="C19" s="239"/>
      <c r="D19" s="239"/>
      <c r="E19" s="239"/>
      <c r="F19" s="239"/>
      <c r="G19" s="239"/>
      <c r="H19" s="239"/>
      <c r="I19" s="128"/>
      <c r="J19" s="143"/>
      <c r="K19" s="186" t="s">
        <v>149</v>
      </c>
      <c r="L19" s="137">
        <v>833</v>
      </c>
      <c r="M19" s="137">
        <v>512</v>
      </c>
      <c r="N19" s="87">
        <v>0.626953125</v>
      </c>
      <c r="O19" s="198"/>
      <c r="P19" s="198"/>
      <c r="R19" s="143"/>
      <c r="S19" s="186" t="s">
        <v>149</v>
      </c>
      <c r="T19" s="137">
        <v>2820</v>
      </c>
      <c r="U19" s="137">
        <v>2511</v>
      </c>
      <c r="V19" s="87">
        <v>0.12305854241338121</v>
      </c>
      <c r="W19" s="198"/>
      <c r="X19" s="198"/>
    </row>
    <row r="20" spans="2:24" ht="12.75">
      <c r="B20" s="239"/>
      <c r="C20" s="239"/>
      <c r="D20" s="239"/>
      <c r="E20" s="239"/>
      <c r="F20" s="239"/>
      <c r="G20" s="239"/>
      <c r="H20" s="239"/>
      <c r="I20" s="128"/>
      <c r="J20" s="150" t="s">
        <v>72</v>
      </c>
      <c r="K20" s="151"/>
      <c r="L20" s="140">
        <v>1532</v>
      </c>
      <c r="M20" s="140">
        <v>960</v>
      </c>
      <c r="N20" s="142">
        <v>0.5958333333333334</v>
      </c>
      <c r="O20" s="164">
        <v>0.11062170553830601</v>
      </c>
      <c r="P20" s="164">
        <v>0.06955513693667584</v>
      </c>
      <c r="R20" s="138" t="s">
        <v>81</v>
      </c>
      <c r="S20" s="152"/>
      <c r="T20" s="140">
        <v>4774</v>
      </c>
      <c r="U20" s="140">
        <v>5687</v>
      </c>
      <c r="V20" s="142">
        <v>-0.160541586073501</v>
      </c>
      <c r="W20" s="164">
        <v>0.34471803018268465</v>
      </c>
      <c r="X20" s="164">
        <v>0.412041733082162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23">
        <v>434</v>
      </c>
      <c r="M21" s="183">
        <v>434</v>
      </c>
      <c r="N21" s="85">
        <v>0</v>
      </c>
      <c r="O21" s="127"/>
      <c r="P21" s="127"/>
      <c r="R21" s="135" t="s">
        <v>53</v>
      </c>
      <c r="S21" s="130" t="s">
        <v>31</v>
      </c>
      <c r="T21" s="126">
        <v>32</v>
      </c>
      <c r="U21" s="183">
        <v>40</v>
      </c>
      <c r="V21" s="85">
        <v>-0.19999999999999996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4">
        <v>293</v>
      </c>
      <c r="M22" s="185">
        <v>258</v>
      </c>
      <c r="N22" s="86">
        <v>0.1356589147286822</v>
      </c>
      <c r="O22" s="134"/>
      <c r="P22" s="134"/>
      <c r="R22" s="135"/>
      <c r="S22" s="136" t="s">
        <v>27</v>
      </c>
      <c r="T22" s="133">
        <v>8</v>
      </c>
      <c r="U22" s="185">
        <v>9</v>
      </c>
      <c r="V22" s="86">
        <v>-0.11111111111111116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4">
        <v>240</v>
      </c>
      <c r="M23" s="185">
        <v>248</v>
      </c>
      <c r="N23" s="86">
        <v>-0.032258064516129004</v>
      </c>
      <c r="O23" s="134"/>
      <c r="P23" s="134"/>
      <c r="R23" s="135"/>
      <c r="S23" s="136" t="s">
        <v>29</v>
      </c>
      <c r="T23" s="133">
        <v>3</v>
      </c>
      <c r="U23" s="185">
        <v>41</v>
      </c>
      <c r="V23" s="86">
        <v>-0.926829268292683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6" t="s">
        <v>149</v>
      </c>
      <c r="L24" s="137">
        <v>403</v>
      </c>
      <c r="M24" s="137">
        <v>413</v>
      </c>
      <c r="N24" s="87">
        <v>-0.02421307506053272</v>
      </c>
      <c r="O24" s="198"/>
      <c r="P24" s="198"/>
      <c r="R24" s="143"/>
      <c r="S24" s="186" t="s">
        <v>149</v>
      </c>
      <c r="T24" s="137">
        <v>0</v>
      </c>
      <c r="U24" s="137">
        <v>0</v>
      </c>
      <c r="V24" s="87"/>
      <c r="W24" s="198"/>
      <c r="X24" s="198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1370</v>
      </c>
      <c r="M25" s="140">
        <v>1353</v>
      </c>
      <c r="N25" s="142">
        <v>0.012564671101256364</v>
      </c>
      <c r="O25" s="164">
        <v>0.0989241100440465</v>
      </c>
      <c r="P25" s="164">
        <v>0.09802927112012752</v>
      </c>
      <c r="R25" s="138" t="s">
        <v>82</v>
      </c>
      <c r="S25" s="151"/>
      <c r="T25" s="140">
        <v>43</v>
      </c>
      <c r="U25" s="140">
        <v>90</v>
      </c>
      <c r="V25" s="142">
        <v>-0.5222222222222221</v>
      </c>
      <c r="W25" s="164">
        <v>0.0031049173225503645</v>
      </c>
      <c r="X25" s="164">
        <v>0.006520794087813361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23">
        <v>1198</v>
      </c>
      <c r="M26" s="183">
        <v>1268</v>
      </c>
      <c r="N26" s="85">
        <v>-0.05520504731861198</v>
      </c>
      <c r="O26" s="127"/>
      <c r="P26" s="127"/>
      <c r="R26" s="157" t="s">
        <v>54</v>
      </c>
      <c r="S26" s="130" t="s">
        <v>26</v>
      </c>
      <c r="T26" s="223">
        <v>116</v>
      </c>
      <c r="U26" s="183">
        <v>104</v>
      </c>
      <c r="V26" s="86">
        <v>0.11538461538461542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4">
        <v>563</v>
      </c>
      <c r="M27" s="185">
        <v>557</v>
      </c>
      <c r="N27" s="86">
        <v>0.010771992818671361</v>
      </c>
      <c r="O27" s="134"/>
      <c r="P27" s="134"/>
      <c r="R27" s="135"/>
      <c r="S27" s="136" t="s">
        <v>31</v>
      </c>
      <c r="T27" s="184">
        <v>82</v>
      </c>
      <c r="U27" s="185">
        <v>60</v>
      </c>
      <c r="V27" s="86">
        <v>0.3666666666666667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4">
        <v>479</v>
      </c>
      <c r="M28" s="185">
        <v>361</v>
      </c>
      <c r="N28" s="86">
        <v>0.3268698060941828</v>
      </c>
      <c r="O28" s="134"/>
      <c r="P28" s="134"/>
      <c r="R28" s="135"/>
      <c r="S28" s="136" t="s">
        <v>27</v>
      </c>
      <c r="T28" s="184">
        <v>76</v>
      </c>
      <c r="U28" s="185">
        <v>124</v>
      </c>
      <c r="V28" s="86">
        <v>-0.3870967741935484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149</v>
      </c>
      <c r="L29" s="137">
        <v>1683</v>
      </c>
      <c r="M29" s="137">
        <v>1464</v>
      </c>
      <c r="N29" s="87">
        <v>0.14959016393442615</v>
      </c>
      <c r="O29" s="198"/>
      <c r="P29" s="198"/>
      <c r="R29" s="143"/>
      <c r="S29" s="129" t="s">
        <v>149</v>
      </c>
      <c r="T29" s="137">
        <v>195</v>
      </c>
      <c r="U29" s="137">
        <v>155</v>
      </c>
      <c r="V29" s="87">
        <v>0.25806451612903225</v>
      </c>
      <c r="W29" s="198"/>
      <c r="X29" s="198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3923</v>
      </c>
      <c r="M30" s="140">
        <v>3650</v>
      </c>
      <c r="N30" s="142">
        <v>0.07479452054794522</v>
      </c>
      <c r="O30" s="164">
        <v>0.28326955014802513</v>
      </c>
      <c r="P30" s="164">
        <v>0.2644544268946529</v>
      </c>
      <c r="R30" s="138" t="s">
        <v>83</v>
      </c>
      <c r="S30" s="139"/>
      <c r="T30" s="140">
        <v>469</v>
      </c>
      <c r="U30" s="140">
        <v>443</v>
      </c>
      <c r="V30" s="142">
        <v>0.05869074492099324</v>
      </c>
      <c r="W30" s="164">
        <v>0.033865261029677234</v>
      </c>
      <c r="X30" s="164">
        <v>0.032096797565570205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36</v>
      </c>
      <c r="M31" s="140">
        <v>12</v>
      </c>
      <c r="N31" s="142">
        <v>2</v>
      </c>
      <c r="O31" s="164">
        <v>0.002599465665391003</v>
      </c>
      <c r="P31" s="164">
        <v>0.000869439211708448</v>
      </c>
      <c r="R31" s="129" t="s">
        <v>55</v>
      </c>
      <c r="S31" s="130" t="s">
        <v>0</v>
      </c>
      <c r="T31" s="223">
        <v>268</v>
      </c>
      <c r="U31" s="183">
        <v>260</v>
      </c>
      <c r="V31" s="85">
        <v>0.03076923076923066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40" t="s">
        <v>76</v>
      </c>
      <c r="K32" s="241"/>
      <c r="L32" s="161">
        <v>13849</v>
      </c>
      <c r="M32" s="161">
        <v>13802</v>
      </c>
      <c r="N32" s="149">
        <v>0.0034053035791914432</v>
      </c>
      <c r="O32" s="162">
        <v>1</v>
      </c>
      <c r="P32" s="162">
        <v>0.9999999999999999</v>
      </c>
      <c r="R32" s="135"/>
      <c r="S32" s="136" t="s">
        <v>26</v>
      </c>
      <c r="T32" s="184">
        <v>265</v>
      </c>
      <c r="U32" s="185">
        <v>117</v>
      </c>
      <c r="V32" s="86">
        <v>1.264957264957265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32</v>
      </c>
      <c r="T33" s="184">
        <v>182</v>
      </c>
      <c r="U33" s="185">
        <v>135</v>
      </c>
      <c r="V33" s="86">
        <v>0.3481481481481481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149</v>
      </c>
      <c r="T34" s="137">
        <v>260</v>
      </c>
      <c r="U34" s="137">
        <v>318</v>
      </c>
      <c r="V34" s="87">
        <v>-0.1823899371069182</v>
      </c>
      <c r="W34" s="198"/>
      <c r="X34" s="198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975</v>
      </c>
      <c r="U35" s="140">
        <v>830</v>
      </c>
      <c r="V35" s="142">
        <v>0.17469879518072284</v>
      </c>
      <c r="W35" s="164">
        <v>0.07040219510433966</v>
      </c>
      <c r="X35" s="164">
        <v>0.06013621214316766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23">
        <v>807</v>
      </c>
      <c r="U36" s="183">
        <v>737</v>
      </c>
      <c r="V36" s="85">
        <v>0.0949796472184532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27</v>
      </c>
      <c r="T37" s="184">
        <v>418</v>
      </c>
      <c r="U37" s="185">
        <v>408</v>
      </c>
      <c r="V37" s="86">
        <v>0.02450980392156854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33</v>
      </c>
      <c r="T38" s="184">
        <v>411</v>
      </c>
      <c r="U38" s="185">
        <v>317</v>
      </c>
      <c r="V38" s="86">
        <v>0.2965299684542586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6" t="s">
        <v>149</v>
      </c>
      <c r="T39" s="137">
        <v>1128</v>
      </c>
      <c r="U39" s="137">
        <v>790</v>
      </c>
      <c r="V39" s="87">
        <v>0.42784810126582284</v>
      </c>
      <c r="W39" s="198"/>
      <c r="X39" s="198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2764</v>
      </c>
      <c r="U40" s="140">
        <v>2252</v>
      </c>
      <c r="V40" s="142">
        <v>0.22735346358792174</v>
      </c>
      <c r="W40" s="164">
        <v>0.19958119719835368</v>
      </c>
      <c r="X40" s="164">
        <v>0.16316475873061875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70</v>
      </c>
      <c r="U41" s="183">
        <v>41</v>
      </c>
      <c r="V41" s="85">
        <v>0.7073170731707317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142</v>
      </c>
      <c r="T42" s="133">
        <v>62</v>
      </c>
      <c r="U42" s="185">
        <v>78</v>
      </c>
      <c r="V42" s="86">
        <v>-0.20512820512820518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156</v>
      </c>
      <c r="T43" s="133">
        <v>31</v>
      </c>
      <c r="U43" s="185">
        <v>25</v>
      </c>
      <c r="V43" s="86">
        <v>0.24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6" t="s">
        <v>149</v>
      </c>
      <c r="T44" s="137">
        <v>103</v>
      </c>
      <c r="U44" s="137">
        <v>122</v>
      </c>
      <c r="V44" s="87">
        <v>-0.15573770491803274</v>
      </c>
      <c r="W44" s="198"/>
      <c r="X44" s="198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266</v>
      </c>
      <c r="U45" s="140">
        <v>266</v>
      </c>
      <c r="V45" s="142">
        <v>0</v>
      </c>
      <c r="W45" s="164">
        <v>0.019207162972055745</v>
      </c>
      <c r="X45" s="164">
        <v>0.019272569192870598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355</v>
      </c>
      <c r="U46" s="140">
        <v>102</v>
      </c>
      <c r="V46" s="142">
        <v>2.480392156862745</v>
      </c>
      <c r="W46" s="164">
        <v>0.025633619755939058</v>
      </c>
      <c r="X46" s="164">
        <v>0.007390233299521809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40" t="s">
        <v>76</v>
      </c>
      <c r="S47" s="241"/>
      <c r="T47" s="140">
        <v>13849</v>
      </c>
      <c r="U47" s="140">
        <v>13802</v>
      </c>
      <c r="V47" s="142">
        <v>0.0034053035791914432</v>
      </c>
      <c r="W47" s="141">
        <v>0.9999999999999999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1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1" operator="equal" stopIfTrue="1">
      <formula>0</formula>
    </cfRule>
  </conditionalFormatting>
  <conditionalFormatting sqref="T41 T43">
    <cfRule type="cellIs" priority="3" dxfId="1" operator="equal" stopIfTrue="1">
      <formula>0</formula>
    </cfRule>
  </conditionalFormatting>
  <conditionalFormatting sqref="T42">
    <cfRule type="cellIs" priority="2" dxfId="1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130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>
        <v>2273</v>
      </c>
      <c r="H9" s="106">
        <v>2327</v>
      </c>
      <c r="I9" s="106">
        <v>2281</v>
      </c>
      <c r="J9" s="106">
        <v>1321</v>
      </c>
      <c r="K9" s="106">
        <v>965</v>
      </c>
      <c r="L9" s="106">
        <v>643</v>
      </c>
      <c r="M9" s="106"/>
      <c r="N9" s="9">
        <v>15949</v>
      </c>
      <c r="O9" s="93"/>
    </row>
    <row r="10" spans="1:14" ht="12.75">
      <c r="A10" s="182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>
        <v>-0.30531784841075793</v>
      </c>
      <c r="H10" s="111">
        <v>-0.28488014751075597</v>
      </c>
      <c r="I10" s="111">
        <v>-0.1821441376837576</v>
      </c>
      <c r="J10" s="111">
        <v>-0.3137662337662338</v>
      </c>
      <c r="K10" s="111">
        <v>-0.19246861924686187</v>
      </c>
      <c r="L10" s="111">
        <v>-0.4359649122807018</v>
      </c>
      <c r="M10" s="111"/>
      <c r="N10" s="199">
        <v>-0.30332416022364916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1"/>
    </row>
    <row r="12" spans="1:14" ht="24" customHeight="1">
      <c r="A12" s="237" t="s">
        <v>6</v>
      </c>
      <c r="B12" s="229" t="str">
        <f>'R_MC NEW 2018vs2017'!B12:C12</f>
        <v>NOVEMBER</v>
      </c>
      <c r="C12" s="230"/>
      <c r="D12" s="231" t="s">
        <v>36</v>
      </c>
      <c r="E12" s="233" t="s">
        <v>23</v>
      </c>
      <c r="F12" s="234"/>
      <c r="G12" s="231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8"/>
      <c r="B13" s="47">
        <f>'R_MC NEW 2018vs2017'!B13</f>
        <v>2018</v>
      </c>
      <c r="C13" s="47">
        <f>'R_MC NEW 2018vs2017'!C13</f>
        <v>2017</v>
      </c>
      <c r="D13" s="232"/>
      <c r="E13" s="47">
        <f>'R_MC NEW 2018vs2017'!E13</f>
        <v>2018</v>
      </c>
      <c r="F13" s="47">
        <f>'R_MC NEW 2018vs2017'!F13</f>
        <v>2017</v>
      </c>
      <c r="G13" s="232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643</v>
      </c>
      <c r="C14" s="109">
        <v>1140</v>
      </c>
      <c r="D14" s="197">
        <v>-0.4359649122807018</v>
      </c>
      <c r="E14" s="109">
        <v>15949</v>
      </c>
      <c r="F14" s="110">
        <v>22893</v>
      </c>
      <c r="G14" s="197">
        <v>-0.30332416022364916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9"/>
      <c r="C1" s="269"/>
      <c r="D1" s="269"/>
      <c r="E1" s="269"/>
      <c r="F1" s="269"/>
      <c r="G1" s="269"/>
      <c r="H1" s="269"/>
      <c r="I1" s="74"/>
      <c r="J1" s="74"/>
      <c r="K1" s="74"/>
      <c r="L1" s="74"/>
    </row>
    <row r="2" spans="2:12" ht="14.25">
      <c r="B2" s="253" t="s">
        <v>141</v>
      </c>
      <c r="C2" s="253"/>
      <c r="D2" s="253"/>
      <c r="E2" s="253"/>
      <c r="F2" s="253"/>
      <c r="G2" s="253"/>
      <c r="H2" s="253"/>
      <c r="I2" s="270"/>
      <c r="J2" s="270"/>
      <c r="K2" s="270"/>
      <c r="L2" s="270"/>
    </row>
    <row r="3" spans="2:16" ht="24" customHeight="1">
      <c r="B3" s="254" t="s">
        <v>58</v>
      </c>
      <c r="C3" s="256" t="s">
        <v>59</v>
      </c>
      <c r="D3" s="242" t="str">
        <f>'R_MC 2018 rankings'!D3:H3</f>
        <v>January - November</v>
      </c>
      <c r="E3" s="243"/>
      <c r="F3" s="243"/>
      <c r="G3" s="243"/>
      <c r="H3" s="244"/>
      <c r="I3" s="76"/>
      <c r="J3" s="77"/>
      <c r="K3" s="77"/>
      <c r="L3" s="78"/>
      <c r="M3" s="79"/>
      <c r="N3" s="79"/>
      <c r="O3" s="79"/>
      <c r="P3" s="79"/>
    </row>
    <row r="4" spans="2:16" ht="12.75">
      <c r="B4" s="255"/>
      <c r="C4" s="257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6">
        <v>1</v>
      </c>
      <c r="C5" s="207" t="s">
        <v>48</v>
      </c>
      <c r="D5" s="212">
        <v>4853</v>
      </c>
      <c r="E5" s="168">
        <v>0.30428240015047964</v>
      </c>
      <c r="F5" s="212">
        <v>6755</v>
      </c>
      <c r="G5" s="288">
        <v>0.2950683615078845</v>
      </c>
      <c r="H5" s="201">
        <v>-0.2815692079940785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8">
        <v>2</v>
      </c>
      <c r="C6" s="209" t="s">
        <v>102</v>
      </c>
      <c r="D6" s="213">
        <v>2363</v>
      </c>
      <c r="E6" s="170">
        <v>0.14815975923255376</v>
      </c>
      <c r="F6" s="213">
        <v>2146</v>
      </c>
      <c r="G6" s="172">
        <v>0.09374044467741231</v>
      </c>
      <c r="H6" s="202">
        <v>0.10111835973904948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8">
        <v>3</v>
      </c>
      <c r="C7" s="209" t="s">
        <v>30</v>
      </c>
      <c r="D7" s="213">
        <v>1340</v>
      </c>
      <c r="E7" s="170">
        <v>0.08401780675904445</v>
      </c>
      <c r="F7" s="213">
        <v>4601</v>
      </c>
      <c r="G7" s="172">
        <v>0.2009784650329795</v>
      </c>
      <c r="H7" s="202">
        <v>-0.7087589654422952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8">
        <v>4</v>
      </c>
      <c r="C8" s="209" t="s">
        <v>28</v>
      </c>
      <c r="D8" s="213">
        <v>1304</v>
      </c>
      <c r="E8" s="170">
        <v>0.08176061195059252</v>
      </c>
      <c r="F8" s="213">
        <v>2406</v>
      </c>
      <c r="G8" s="172">
        <v>0.10509762809592452</v>
      </c>
      <c r="H8" s="202">
        <v>-0.458021612635079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8">
        <v>5</v>
      </c>
      <c r="C9" s="209" t="s">
        <v>35</v>
      </c>
      <c r="D9" s="213">
        <v>923</v>
      </c>
      <c r="E9" s="170">
        <v>0.05787196689447614</v>
      </c>
      <c r="F9" s="213">
        <v>1767</v>
      </c>
      <c r="G9" s="172">
        <v>0.07718516577119644</v>
      </c>
      <c r="H9" s="202">
        <v>-0.47764572722127896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8">
        <v>6</v>
      </c>
      <c r="C10" s="209" t="s">
        <v>89</v>
      </c>
      <c r="D10" s="213">
        <v>905</v>
      </c>
      <c r="E10" s="170">
        <v>0.056743369490250176</v>
      </c>
      <c r="F10" s="213">
        <v>661</v>
      </c>
      <c r="G10" s="172">
        <v>0.028873454767832964</v>
      </c>
      <c r="H10" s="202">
        <v>0.36913767019667176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8">
        <v>7</v>
      </c>
      <c r="C11" s="209" t="s">
        <v>147</v>
      </c>
      <c r="D11" s="213">
        <v>601</v>
      </c>
      <c r="E11" s="170">
        <v>0.03768261332998934</v>
      </c>
      <c r="F11" s="213">
        <v>0</v>
      </c>
      <c r="G11" s="172">
        <v>0</v>
      </c>
      <c r="H11" s="202"/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8">
        <v>8</v>
      </c>
      <c r="C12" s="209" t="s">
        <v>34</v>
      </c>
      <c r="D12" s="213">
        <v>591</v>
      </c>
      <c r="E12" s="170">
        <v>0.03705561477208603</v>
      </c>
      <c r="F12" s="213">
        <v>658</v>
      </c>
      <c r="G12" s="172">
        <v>0.028742410343773207</v>
      </c>
      <c r="H12" s="202">
        <v>-0.10182370820668696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8">
        <v>9</v>
      </c>
      <c r="C13" s="209" t="s">
        <v>148</v>
      </c>
      <c r="D13" s="213">
        <v>407</v>
      </c>
      <c r="E13" s="170">
        <v>0.025518841306664996</v>
      </c>
      <c r="F13" s="213">
        <v>256</v>
      </c>
      <c r="G13" s="172">
        <v>0.011182457519765867</v>
      </c>
      <c r="H13" s="202">
        <v>0.58984375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7">
        <v>10</v>
      </c>
      <c r="C14" s="218" t="s">
        <v>150</v>
      </c>
      <c r="D14" s="219">
        <v>254</v>
      </c>
      <c r="E14" s="220">
        <v>0.015925763370744247</v>
      </c>
      <c r="F14" s="219">
        <v>217</v>
      </c>
      <c r="G14" s="221">
        <v>0.009478880006989036</v>
      </c>
      <c r="H14" s="222">
        <v>0.17050691244239635</v>
      </c>
      <c r="I14" s="79"/>
      <c r="J14" s="82"/>
      <c r="K14" s="82"/>
      <c r="L14" s="82"/>
      <c r="N14" s="79"/>
      <c r="O14" s="79"/>
      <c r="P14" s="79"/>
    </row>
    <row r="15" spans="2:16" ht="12.75">
      <c r="B15" s="245" t="s">
        <v>77</v>
      </c>
      <c r="C15" s="246"/>
      <c r="D15" s="144">
        <v>13541</v>
      </c>
      <c r="E15" s="145">
        <v>0.8490187472568813</v>
      </c>
      <c r="F15" s="146">
        <v>19467</v>
      </c>
      <c r="G15" s="145">
        <v>0.8503472677237585</v>
      </c>
      <c r="H15" s="147">
        <v>-0.30441259567473156</v>
      </c>
      <c r="I15" s="80"/>
      <c r="J15" s="80"/>
      <c r="K15" s="80"/>
      <c r="N15" s="79"/>
      <c r="O15" s="79"/>
      <c r="P15" s="79"/>
    </row>
    <row r="16" spans="2:16" ht="12.75">
      <c r="B16" s="247" t="s">
        <v>78</v>
      </c>
      <c r="C16" s="247"/>
      <c r="D16" s="148">
        <v>2408</v>
      </c>
      <c r="E16" s="145">
        <v>0.1509812527431187</v>
      </c>
      <c r="F16" s="148">
        <v>3426</v>
      </c>
      <c r="G16" s="145">
        <v>0.14965273227624165</v>
      </c>
      <c r="H16" s="147">
        <v>-0.2971395213076474</v>
      </c>
      <c r="I16" s="80"/>
      <c r="J16" s="80"/>
      <c r="K16" s="80"/>
      <c r="N16" s="79"/>
      <c r="O16" s="79"/>
      <c r="P16" s="79"/>
    </row>
    <row r="17" spans="2:11" ht="12.75" customHeight="1">
      <c r="B17" s="248" t="s">
        <v>76</v>
      </c>
      <c r="C17" s="248"/>
      <c r="D17" s="210">
        <v>15949</v>
      </c>
      <c r="E17" s="165">
        <v>0.9999999999999993</v>
      </c>
      <c r="F17" s="210">
        <v>22893</v>
      </c>
      <c r="G17" s="166">
        <v>1.0000000000000002</v>
      </c>
      <c r="H17" s="205">
        <v>-0.30332416022364916</v>
      </c>
      <c r="I17" s="80"/>
      <c r="J17" s="80"/>
      <c r="K17" s="80"/>
    </row>
    <row r="18" spans="2:11" ht="12.75">
      <c r="B18" s="249" t="s">
        <v>101</v>
      </c>
      <c r="C18" s="249"/>
      <c r="D18" s="249"/>
      <c r="E18" s="249"/>
      <c r="F18" s="249"/>
      <c r="G18" s="249"/>
      <c r="H18" s="249"/>
      <c r="I18" s="80"/>
      <c r="J18" s="80"/>
      <c r="K18" s="80"/>
    </row>
    <row r="19" spans="2:11" ht="12.75">
      <c r="B19" s="239" t="s">
        <v>45</v>
      </c>
      <c r="C19" s="239"/>
      <c r="D19" s="239"/>
      <c r="E19" s="239"/>
      <c r="F19" s="239"/>
      <c r="G19" s="239"/>
      <c r="H19" s="239"/>
      <c r="I19" s="80"/>
      <c r="J19" s="80"/>
      <c r="K19" s="80"/>
    </row>
    <row r="20" spans="2:11" ht="12.75">
      <c r="B20" s="239"/>
      <c r="C20" s="239"/>
      <c r="D20" s="239"/>
      <c r="E20" s="239"/>
      <c r="F20" s="239"/>
      <c r="G20" s="239"/>
      <c r="H20" s="239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15:H16">
    <cfRule type="cellIs" priority="8" dxfId="7" operator="lessThan">
      <formula>0</formula>
    </cfRule>
  </conditionalFormatting>
  <conditionalFormatting sqref="H15:H16">
    <cfRule type="cellIs" priority="7" dxfId="0" operator="lessThan" stopIfTrue="1">
      <formula>0</formula>
    </cfRule>
  </conditionalFormatting>
  <conditionalFormatting sqref="H5:H9">
    <cfRule type="cellIs" priority="6" dxfId="0" operator="lessThan">
      <formula>0</formula>
    </cfRule>
  </conditionalFormatting>
  <conditionalFormatting sqref="H10:H14">
    <cfRule type="cellIs" priority="5" dxfId="0" operator="lessThan">
      <formula>0</formula>
    </cfRule>
  </conditionalFormatting>
  <conditionalFormatting sqref="E5:E14 G5:H14">
    <cfRule type="cellIs" priority="4" dxfId="1" operator="equal">
      <formula>0</formula>
    </cfRule>
  </conditionalFormatting>
  <conditionalFormatting sqref="D5:D14">
    <cfRule type="cellIs" priority="3" dxfId="1" operator="equal">
      <formula>0</formula>
    </cfRule>
  </conditionalFormatting>
  <conditionalFormatting sqref="F5:F14">
    <cfRule type="cellIs" priority="2" dxfId="1" operator="equal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131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132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>
        <v>6165</v>
      </c>
      <c r="J3" s="3">
        <v>4011</v>
      </c>
      <c r="K3" s="3">
        <v>3339</v>
      </c>
      <c r="L3" s="3">
        <v>2206</v>
      </c>
      <c r="M3" s="3"/>
      <c r="N3" s="4">
        <v>59228</v>
      </c>
      <c r="O3" s="192">
        <v>0.870782304423894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>
        <v>1229</v>
      </c>
      <c r="J4" s="3">
        <v>746</v>
      </c>
      <c r="K4" s="3">
        <v>579</v>
      </c>
      <c r="L4" s="3">
        <v>376</v>
      </c>
      <c r="M4" s="3"/>
      <c r="N4" s="4">
        <v>8789</v>
      </c>
      <c r="O4" s="192">
        <v>0.12921769557610596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>
        <v>8599</v>
      </c>
      <c r="H5" s="106">
        <v>7934</v>
      </c>
      <c r="I5" s="106">
        <v>7394</v>
      </c>
      <c r="J5" s="106">
        <v>4757</v>
      </c>
      <c r="K5" s="106">
        <v>3918</v>
      </c>
      <c r="L5" s="106">
        <v>2582</v>
      </c>
      <c r="M5" s="106"/>
      <c r="N5" s="9">
        <v>68017</v>
      </c>
      <c r="O5" s="192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3">
        <v>0.4864702345159351</v>
      </c>
      <c r="C6" s="193">
        <v>0.1941747572815533</v>
      </c>
      <c r="D6" s="193">
        <v>1.144647696476965</v>
      </c>
      <c r="E6" s="193">
        <v>0.7717580161111988</v>
      </c>
      <c r="F6" s="193">
        <v>-0.12088793795132391</v>
      </c>
      <c r="G6" s="193">
        <v>-0.12797890680458368</v>
      </c>
      <c r="H6" s="193">
        <v>-0.07733457378764974</v>
      </c>
      <c r="I6" s="193">
        <v>-0.06806150743634987</v>
      </c>
      <c r="J6" s="193">
        <v>-0.3566405193400054</v>
      </c>
      <c r="K6" s="193">
        <v>-0.17637166281269712</v>
      </c>
      <c r="L6" s="193">
        <v>-0.34099030117406837</v>
      </c>
      <c r="M6" s="193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4">
        <v>0.24096385542168686</v>
      </c>
      <c r="C7" s="194">
        <v>-0.06017191977077363</v>
      </c>
      <c r="D7" s="194">
        <v>-0.2742175856929955</v>
      </c>
      <c r="E7" s="194">
        <v>0.3780098280098281</v>
      </c>
      <c r="F7" s="194">
        <v>0.17197527929641065</v>
      </c>
      <c r="G7" s="194">
        <v>0.020652818991097943</v>
      </c>
      <c r="H7" s="194">
        <v>0.0571618920719521</v>
      </c>
      <c r="I7" s="194">
        <v>0.06526437112807959</v>
      </c>
      <c r="J7" s="194">
        <v>0.11457357075913777</v>
      </c>
      <c r="K7" s="194">
        <v>0.18297101449275366</v>
      </c>
      <c r="L7" s="194">
        <v>0.1736363636363636</v>
      </c>
      <c r="M7" s="194"/>
      <c r="N7" s="194">
        <v>0.07859057103439526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7" t="s">
        <v>6</v>
      </c>
      <c r="B9" s="229" t="str">
        <f>'R_MP NEW 2018vs2017'!B12:C12</f>
        <v>NOVEMBER</v>
      </c>
      <c r="C9" s="230"/>
      <c r="D9" s="231" t="s">
        <v>36</v>
      </c>
      <c r="E9" s="233" t="s">
        <v>23</v>
      </c>
      <c r="F9" s="234"/>
      <c r="G9" s="231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8"/>
      <c r="B10" s="47">
        <f>'R_MP NEW 2018vs2017'!B13</f>
        <v>2018</v>
      </c>
      <c r="C10" s="47">
        <f>'R_MP NEW 2018vs2017'!C13</f>
        <v>2017</v>
      </c>
      <c r="D10" s="232"/>
      <c r="E10" s="47">
        <f>'R_MP NEW 2018vs2017'!E13</f>
        <v>2018</v>
      </c>
      <c r="F10" s="47">
        <f>'R_MP NEW 2018vs2017'!F13</f>
        <v>2017</v>
      </c>
      <c r="G10" s="232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2206</v>
      </c>
      <c r="C11" s="108">
        <v>1888</v>
      </c>
      <c r="D11" s="195">
        <v>0.16843220338983045</v>
      </c>
      <c r="E11" s="108">
        <v>59228</v>
      </c>
      <c r="F11" s="18">
        <v>54377</v>
      </c>
      <c r="G11" s="195">
        <v>0.08921051179726724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376</v>
      </c>
      <c r="C12" s="108">
        <v>312</v>
      </c>
      <c r="D12" s="195">
        <v>0.20512820512820507</v>
      </c>
      <c r="E12" s="108">
        <v>8789</v>
      </c>
      <c r="F12" s="18">
        <v>8684</v>
      </c>
      <c r="G12" s="195">
        <v>0.012091202210962715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2582</v>
      </c>
      <c r="C13" s="108">
        <v>2200</v>
      </c>
      <c r="D13" s="195">
        <v>0.1736363636363636</v>
      </c>
      <c r="E13" s="108">
        <v>68017</v>
      </c>
      <c r="F13" s="108">
        <v>63061</v>
      </c>
      <c r="G13" s="195">
        <v>0.07859057103439526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7"/>
      <c r="D14" s="187"/>
      <c r="E14" s="18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81" t="s">
        <v>133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12"/>
    </row>
    <row r="3" spans="1:15" ht="21" customHeight="1">
      <c r="A3" s="286" t="s">
        <v>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15"/>
    </row>
    <row r="4" spans="1:18" ht="13.5" customHeight="1">
      <c r="A4" s="39"/>
      <c r="B4" s="173" t="s">
        <v>7</v>
      </c>
      <c r="C4" s="173" t="s">
        <v>8</v>
      </c>
      <c r="D4" s="174" t="s">
        <v>1</v>
      </c>
      <c r="E4" s="174" t="s">
        <v>9</v>
      </c>
      <c r="F4" s="174" t="s">
        <v>10</v>
      </c>
      <c r="G4" s="174" t="s">
        <v>11</v>
      </c>
      <c r="H4" s="174" t="s">
        <v>12</v>
      </c>
      <c r="I4" s="174" t="s">
        <v>13</v>
      </c>
      <c r="J4" s="174" t="s">
        <v>14</v>
      </c>
      <c r="K4" s="174" t="s">
        <v>15</v>
      </c>
      <c r="L4" s="174" t="s">
        <v>16</v>
      </c>
      <c r="M4" s="174" t="s">
        <v>17</v>
      </c>
      <c r="N4" s="174" t="s">
        <v>5</v>
      </c>
      <c r="O4" s="14"/>
      <c r="R4" s="33"/>
    </row>
    <row r="5" spans="1:18" ht="13.5" customHeight="1">
      <c r="A5" s="66" t="s">
        <v>92</v>
      </c>
      <c r="B5" s="175"/>
      <c r="C5" s="176"/>
      <c r="D5" s="176"/>
      <c r="E5" s="176"/>
      <c r="F5" s="175"/>
      <c r="G5" s="175"/>
      <c r="H5" s="175"/>
      <c r="I5" s="175"/>
      <c r="J5" s="175"/>
      <c r="K5" s="175"/>
      <c r="L5" s="175"/>
      <c r="M5" s="177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9"/>
      <c r="O9" s="14"/>
      <c r="R9" s="33"/>
    </row>
    <row r="10" spans="1:18" ht="12.75">
      <c r="A10" s="175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>
        <v>1986</v>
      </c>
      <c r="H10" s="68">
        <v>1629</v>
      </c>
      <c r="I10" s="68">
        <v>1452</v>
      </c>
      <c r="J10" s="68">
        <v>1040</v>
      </c>
      <c r="K10" s="68">
        <v>841</v>
      </c>
      <c r="L10" s="68">
        <v>555</v>
      </c>
      <c r="M10" s="68"/>
      <c r="N10" s="68">
        <v>13849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>
        <v>7427</v>
      </c>
      <c r="H11" s="67">
        <v>6734</v>
      </c>
      <c r="I11" s="67">
        <v>6165</v>
      </c>
      <c r="J11" s="67">
        <v>4011</v>
      </c>
      <c r="K11" s="67">
        <v>3339</v>
      </c>
      <c r="L11" s="67">
        <v>2206</v>
      </c>
      <c r="M11" s="67"/>
      <c r="N11" s="66">
        <v>59228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>
        <v>9413</v>
      </c>
      <c r="H12" s="41">
        <v>8363</v>
      </c>
      <c r="I12" s="41">
        <v>7617</v>
      </c>
      <c r="J12" s="41">
        <v>5051</v>
      </c>
      <c r="K12" s="41">
        <v>4180</v>
      </c>
      <c r="L12" s="41">
        <v>2761</v>
      </c>
      <c r="M12" s="41"/>
      <c r="N12" s="41">
        <v>73077</v>
      </c>
      <c r="O12" s="34"/>
      <c r="R12" s="35"/>
    </row>
    <row r="13" spans="1:18" ht="12.75">
      <c r="A13" s="42" t="s">
        <v>18</v>
      </c>
      <c r="B13" s="200">
        <v>0.18354731336186392</v>
      </c>
      <c r="C13" s="200">
        <v>-0.11705781339439036</v>
      </c>
      <c r="D13" s="200">
        <v>-0.27621509824198553</v>
      </c>
      <c r="E13" s="200">
        <v>0.34727036395147315</v>
      </c>
      <c r="F13" s="200">
        <v>0.14492442919927107</v>
      </c>
      <c r="G13" s="200">
        <v>0.025604706907823127</v>
      </c>
      <c r="H13" s="200">
        <v>0.06250794054122721</v>
      </c>
      <c r="I13" s="200">
        <v>0.06995364517488412</v>
      </c>
      <c r="J13" s="200">
        <v>0.14821550352352797</v>
      </c>
      <c r="K13" s="200">
        <v>0.1936036550542548</v>
      </c>
      <c r="L13" s="200">
        <v>0.2099035933391762</v>
      </c>
      <c r="M13" s="200"/>
      <c r="N13" s="200">
        <v>0.07184030273251296</v>
      </c>
      <c r="P13" s="29"/>
      <c r="R13" s="33"/>
    </row>
    <row r="14" spans="1:18" ht="12.75">
      <c r="A14" s="42" t="s">
        <v>19</v>
      </c>
      <c r="B14" s="200">
        <v>-0.06940874035989719</v>
      </c>
      <c r="C14" s="200">
        <v>-0.2893258426966292</v>
      </c>
      <c r="D14" s="200">
        <v>-0.3331518780620577</v>
      </c>
      <c r="E14" s="200">
        <v>0.09440389294403895</v>
      </c>
      <c r="F14" s="200">
        <v>-0.0044709388971684305</v>
      </c>
      <c r="G14" s="200">
        <v>0.015856777493606034</v>
      </c>
      <c r="H14" s="200">
        <v>0.016853932584269593</v>
      </c>
      <c r="I14" s="200">
        <v>0.07795100222717144</v>
      </c>
      <c r="J14" s="200">
        <v>0.21922626025791314</v>
      </c>
      <c r="K14" s="200">
        <v>0.3038759689922481</v>
      </c>
      <c r="L14" s="200">
        <v>0.40862944162436543</v>
      </c>
      <c r="M14" s="200"/>
      <c r="N14" s="200">
        <v>0.0034053035791914432</v>
      </c>
      <c r="R14" s="33"/>
    </row>
    <row r="15" spans="1:18" ht="12.75">
      <c r="A15" s="42" t="s">
        <v>20</v>
      </c>
      <c r="B15" s="200">
        <v>0.24095682613768954</v>
      </c>
      <c r="C15" s="200">
        <v>-0.0729690869877786</v>
      </c>
      <c r="D15" s="200">
        <v>-0.26286224945742376</v>
      </c>
      <c r="E15" s="200">
        <v>0.419673958478473</v>
      </c>
      <c r="F15" s="200">
        <v>0.18603061782394748</v>
      </c>
      <c r="G15" s="200">
        <v>0.02824311228021603</v>
      </c>
      <c r="H15" s="200">
        <v>0.07417450949114701</v>
      </c>
      <c r="I15" s="200">
        <v>0.06808731808731805</v>
      </c>
      <c r="J15" s="200">
        <v>0.13113367174280888</v>
      </c>
      <c r="K15" s="200">
        <v>0.16870843542177116</v>
      </c>
      <c r="L15" s="200">
        <v>0.16843220338983045</v>
      </c>
      <c r="M15" s="200"/>
      <c r="N15" s="200">
        <v>0.08921051179726724</v>
      </c>
      <c r="R15" s="33"/>
    </row>
    <row r="16" spans="1:18" ht="12.75">
      <c r="A16" s="42" t="s">
        <v>21</v>
      </c>
      <c r="B16" s="200">
        <v>0.1454399357171555</v>
      </c>
      <c r="C16" s="200">
        <v>0.1640194489465154</v>
      </c>
      <c r="D16" s="200">
        <v>0.17502500357193884</v>
      </c>
      <c r="E16" s="200">
        <v>0.18081685158385594</v>
      </c>
      <c r="F16" s="200">
        <v>0.18762288175264488</v>
      </c>
      <c r="G16" s="200">
        <v>0.210984808243918</v>
      </c>
      <c r="H16" s="200">
        <v>0.19478655984694487</v>
      </c>
      <c r="I16" s="200">
        <v>0.19062623079952737</v>
      </c>
      <c r="J16" s="200">
        <v>0.2058998218174619</v>
      </c>
      <c r="K16" s="200">
        <v>0.20119617224880382</v>
      </c>
      <c r="L16" s="200">
        <v>0.20101412531691415</v>
      </c>
      <c r="M16" s="200"/>
      <c r="N16" s="200">
        <v>0.18951243209217675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86" t="s">
        <v>3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15"/>
      <c r="R18" s="33"/>
    </row>
    <row r="19" spans="1:18" ht="12.75">
      <c r="A19" s="39"/>
      <c r="B19" s="173" t="s">
        <v>7</v>
      </c>
      <c r="C19" s="173" t="s">
        <v>8</v>
      </c>
      <c r="D19" s="174" t="s">
        <v>1</v>
      </c>
      <c r="E19" s="174" t="s">
        <v>9</v>
      </c>
      <c r="F19" s="174" t="s">
        <v>10</v>
      </c>
      <c r="G19" s="174" t="s">
        <v>11</v>
      </c>
      <c r="H19" s="174" t="s">
        <v>12</v>
      </c>
      <c r="I19" s="174" t="s">
        <v>13</v>
      </c>
      <c r="J19" s="174" t="s">
        <v>14</v>
      </c>
      <c r="K19" s="174" t="s">
        <v>15</v>
      </c>
      <c r="L19" s="174" t="s">
        <v>16</v>
      </c>
      <c r="M19" s="174" t="s">
        <v>17</v>
      </c>
      <c r="N19" s="174" t="s">
        <v>5</v>
      </c>
      <c r="O19" s="14"/>
      <c r="R19" s="33"/>
    </row>
    <row r="20" spans="1:18" ht="12.75">
      <c r="A20" s="66" t="s">
        <v>92</v>
      </c>
      <c r="B20" s="283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5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/>
      <c r="O24" s="14"/>
      <c r="R24" s="33"/>
    </row>
    <row r="25" spans="1:18" ht="12.75">
      <c r="A25" s="175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>
        <v>2273</v>
      </c>
      <c r="H25" s="68">
        <v>2327</v>
      </c>
      <c r="I25" s="68">
        <v>2281</v>
      </c>
      <c r="J25" s="68">
        <v>1321</v>
      </c>
      <c r="K25" s="68">
        <v>965</v>
      </c>
      <c r="L25" s="68">
        <v>643</v>
      </c>
      <c r="M25" s="68"/>
      <c r="N25" s="68">
        <v>15949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>
        <v>1172</v>
      </c>
      <c r="H26" s="67">
        <v>1200</v>
      </c>
      <c r="I26" s="67">
        <v>1229</v>
      </c>
      <c r="J26" s="67">
        <v>746</v>
      </c>
      <c r="K26" s="67">
        <v>579</v>
      </c>
      <c r="L26" s="67">
        <v>376</v>
      </c>
      <c r="M26" s="67"/>
      <c r="N26" s="66">
        <v>8789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>
        <v>3445</v>
      </c>
      <c r="H27" s="44">
        <v>3527</v>
      </c>
      <c r="I27" s="44">
        <v>3510</v>
      </c>
      <c r="J27" s="44">
        <v>2067</v>
      </c>
      <c r="K27" s="44">
        <v>1544</v>
      </c>
      <c r="L27" s="44">
        <v>1019</v>
      </c>
      <c r="M27" s="44"/>
      <c r="N27" s="41">
        <v>24738</v>
      </c>
      <c r="O27" s="34"/>
    </row>
    <row r="28" spans="1:15" s="5" customFormat="1" ht="12.75">
      <c r="A28" s="42" t="s">
        <v>18</v>
      </c>
      <c r="B28" s="200">
        <v>-0.19741935483870965</v>
      </c>
      <c r="C28" s="200">
        <v>-0.35264054514480414</v>
      </c>
      <c r="D28" s="200">
        <v>-0.530363137015563</v>
      </c>
      <c r="E28" s="200">
        <v>-0.08302635307452533</v>
      </c>
      <c r="F28" s="200">
        <v>-0.1642977595760058</v>
      </c>
      <c r="G28" s="200">
        <v>-0.2299955297273134</v>
      </c>
      <c r="H28" s="200">
        <v>-0.21447661469933188</v>
      </c>
      <c r="I28" s="200">
        <v>-0.113188479029813</v>
      </c>
      <c r="J28" s="200">
        <v>-0.21911598035511903</v>
      </c>
      <c r="K28" s="200">
        <v>-0.06424242424242421</v>
      </c>
      <c r="L28" s="200">
        <v>-0.29820936639118456</v>
      </c>
      <c r="M28" s="200"/>
      <c r="N28" s="200">
        <v>-0.21658168920416754</v>
      </c>
      <c r="O28" s="34"/>
    </row>
    <row r="29" spans="1:15" s="5" customFormat="1" ht="12.75">
      <c r="A29" s="42" t="s">
        <v>19</v>
      </c>
      <c r="B29" s="200">
        <v>-0.4426559356136821</v>
      </c>
      <c r="C29" s="200">
        <v>-0.5251533742331289</v>
      </c>
      <c r="D29" s="200">
        <v>-0.5886049434436531</v>
      </c>
      <c r="E29" s="200">
        <v>-0.13951675759937643</v>
      </c>
      <c r="F29" s="200">
        <v>-0.2515558467081559</v>
      </c>
      <c r="G29" s="200">
        <v>-0.30531784841075793</v>
      </c>
      <c r="H29" s="200">
        <v>-0.28488014751075597</v>
      </c>
      <c r="I29" s="200">
        <v>-0.1821441376837576</v>
      </c>
      <c r="J29" s="200">
        <v>-0.3137662337662338</v>
      </c>
      <c r="K29" s="200">
        <v>-0.19246861924686187</v>
      </c>
      <c r="L29" s="200">
        <v>-0.4359649122807018</v>
      </c>
      <c r="M29" s="200"/>
      <c r="N29" s="200">
        <v>-0.30332416022364916</v>
      </c>
      <c r="O29" s="34"/>
    </row>
    <row r="30" spans="1:15" s="5" customFormat="1" ht="12.75">
      <c r="A30" s="42" t="s">
        <v>20</v>
      </c>
      <c r="B30" s="200">
        <v>0.24100719424460437</v>
      </c>
      <c r="C30" s="200">
        <v>0.03899721448467974</v>
      </c>
      <c r="D30" s="200">
        <v>-0.37415730337078656</v>
      </c>
      <c r="E30" s="200">
        <v>0.06749740394600212</v>
      </c>
      <c r="F30" s="200">
        <v>0.07832422586520948</v>
      </c>
      <c r="G30" s="200">
        <v>-0.024958402662229595</v>
      </c>
      <c r="H30" s="200">
        <v>-0.029126213592232997</v>
      </c>
      <c r="I30" s="200">
        <v>0.0513259195893927</v>
      </c>
      <c r="J30" s="200">
        <v>0.0332409972299168</v>
      </c>
      <c r="K30" s="200">
        <v>0.27252747252747245</v>
      </c>
      <c r="L30" s="200">
        <v>0.20512820512820507</v>
      </c>
      <c r="M30" s="200"/>
      <c r="N30" s="200">
        <v>0.012091202210962715</v>
      </c>
      <c r="O30" s="34"/>
    </row>
    <row r="31" spans="1:14" ht="12.75">
      <c r="A31" s="42" t="s">
        <v>22</v>
      </c>
      <c r="B31" s="200">
        <v>0.4453376205787781</v>
      </c>
      <c r="C31" s="200">
        <v>0.5092105263157894</v>
      </c>
      <c r="D31" s="200">
        <v>0.6380766731643924</v>
      </c>
      <c r="E31" s="200">
        <v>0.6823238566131026</v>
      </c>
      <c r="F31" s="200">
        <v>0.6586912654943787</v>
      </c>
      <c r="G31" s="200">
        <v>0.6597968069666182</v>
      </c>
      <c r="H31" s="200">
        <v>0.6597675077969947</v>
      </c>
      <c r="I31" s="200">
        <v>0.6498575498575498</v>
      </c>
      <c r="J31" s="200">
        <v>0.6390904692791485</v>
      </c>
      <c r="K31" s="200">
        <v>0.625</v>
      </c>
      <c r="L31" s="200">
        <v>0.6310107948969578</v>
      </c>
      <c r="M31" s="200"/>
      <c r="N31" s="200">
        <v>0.644716630285391</v>
      </c>
    </row>
    <row r="34" spans="1:7" ht="30.75" customHeight="1">
      <c r="A34" s="237" t="s">
        <v>4</v>
      </c>
      <c r="B34" s="275" t="str">
        <f>'R_PTW USED 2018vs2017'!B9:C9</f>
        <v>NOVEMBER</v>
      </c>
      <c r="C34" s="276"/>
      <c r="D34" s="273" t="s">
        <v>36</v>
      </c>
      <c r="E34" s="271" t="s">
        <v>23</v>
      </c>
      <c r="F34" s="272"/>
      <c r="G34" s="273" t="s">
        <v>36</v>
      </c>
    </row>
    <row r="35" spans="1:7" ht="15.75" customHeight="1">
      <c r="A35" s="238"/>
      <c r="B35" s="47">
        <v>2018</v>
      </c>
      <c r="C35" s="47">
        <v>2017</v>
      </c>
      <c r="D35" s="274"/>
      <c r="E35" s="47">
        <v>2018</v>
      </c>
      <c r="F35" s="47">
        <v>2017</v>
      </c>
      <c r="G35" s="274"/>
    </row>
    <row r="36" spans="1:7" ht="15.75" customHeight="1">
      <c r="A36" s="70" t="s">
        <v>42</v>
      </c>
      <c r="B36" s="112">
        <v>555</v>
      </c>
      <c r="C36" s="112">
        <v>394</v>
      </c>
      <c r="D36" s="195">
        <v>0.40862944162436543</v>
      </c>
      <c r="E36" s="112">
        <v>13849</v>
      </c>
      <c r="F36" s="112">
        <v>13802</v>
      </c>
      <c r="G36" s="195">
        <v>0.0034053035791914432</v>
      </c>
    </row>
    <row r="37" spans="1:7" ht="15.75" customHeight="1">
      <c r="A37" s="70" t="s">
        <v>43</v>
      </c>
      <c r="B37" s="112">
        <v>2206</v>
      </c>
      <c r="C37" s="112">
        <v>1888</v>
      </c>
      <c r="D37" s="195">
        <v>0.16843220338983045</v>
      </c>
      <c r="E37" s="112">
        <v>59228</v>
      </c>
      <c r="F37" s="112">
        <v>54377</v>
      </c>
      <c r="G37" s="195">
        <v>0.08921051179726724</v>
      </c>
    </row>
    <row r="38" spans="1:7" ht="15.75" customHeight="1">
      <c r="A38" s="104" t="s">
        <v>5</v>
      </c>
      <c r="B38" s="112">
        <v>2761</v>
      </c>
      <c r="C38" s="112">
        <v>2282</v>
      </c>
      <c r="D38" s="195">
        <v>0.2099035933391762</v>
      </c>
      <c r="E38" s="112">
        <v>73077</v>
      </c>
      <c r="F38" s="112">
        <v>68179</v>
      </c>
      <c r="G38" s="195">
        <v>0.07184030273251296</v>
      </c>
    </row>
    <row r="39" ht="15.75" customHeight="1"/>
    <row r="40" ht="15.75" customHeight="1"/>
    <row r="41" spans="1:7" ht="32.25" customHeight="1">
      <c r="A41" s="237" t="s">
        <v>3</v>
      </c>
      <c r="B41" s="275" t="str">
        <f>B34</f>
        <v>NOVEMBER</v>
      </c>
      <c r="C41" s="276"/>
      <c r="D41" s="273" t="s">
        <v>36</v>
      </c>
      <c r="E41" s="271" t="s">
        <v>23</v>
      </c>
      <c r="F41" s="272"/>
      <c r="G41" s="273" t="s">
        <v>36</v>
      </c>
    </row>
    <row r="42" spans="1:7" ht="15.75" customHeight="1">
      <c r="A42" s="238"/>
      <c r="B42" s="47">
        <v>2018</v>
      </c>
      <c r="C42" s="47">
        <v>2017</v>
      </c>
      <c r="D42" s="274"/>
      <c r="E42" s="47">
        <v>2018</v>
      </c>
      <c r="F42" s="47">
        <v>2017</v>
      </c>
      <c r="G42" s="274"/>
    </row>
    <row r="43" spans="1:7" ht="15.75" customHeight="1">
      <c r="A43" s="70" t="s">
        <v>42</v>
      </c>
      <c r="B43" s="112">
        <v>643</v>
      </c>
      <c r="C43" s="112">
        <v>1140</v>
      </c>
      <c r="D43" s="195">
        <v>-0.4359649122807018</v>
      </c>
      <c r="E43" s="112">
        <v>15949</v>
      </c>
      <c r="F43" s="112">
        <v>22893</v>
      </c>
      <c r="G43" s="195">
        <v>-0.30332416022364916</v>
      </c>
    </row>
    <row r="44" spans="1:7" ht="15.75" customHeight="1">
      <c r="A44" s="70" t="s">
        <v>43</v>
      </c>
      <c r="B44" s="112">
        <v>376</v>
      </c>
      <c r="C44" s="112">
        <v>312</v>
      </c>
      <c r="D44" s="195">
        <v>0.20512820512820507</v>
      </c>
      <c r="E44" s="112">
        <v>8789</v>
      </c>
      <c r="F44" s="112">
        <v>8684</v>
      </c>
      <c r="G44" s="195">
        <v>0.012091202210962715</v>
      </c>
    </row>
    <row r="45" spans="1:7" ht="15.75" customHeight="1">
      <c r="A45" s="104" t="s">
        <v>5</v>
      </c>
      <c r="B45" s="112">
        <v>1019</v>
      </c>
      <c r="C45" s="112">
        <v>1452</v>
      </c>
      <c r="D45" s="195">
        <v>-0.29820936639118456</v>
      </c>
      <c r="E45" s="112">
        <v>24738</v>
      </c>
      <c r="F45" s="112">
        <v>31577</v>
      </c>
      <c r="G45" s="195">
        <v>-0.21658168920416754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80" t="s">
        <v>46</v>
      </c>
      <c r="B52" s="280"/>
      <c r="C52" s="280"/>
      <c r="D52" s="280"/>
      <c r="E52" s="280"/>
      <c r="F52" s="280"/>
      <c r="G52" s="280"/>
      <c r="H52" s="280"/>
      <c r="I52" s="280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2018-12-17T09:48:48Z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